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dd\Downloads\"/>
    </mc:Choice>
  </mc:AlternateContent>
  <bookViews>
    <workbookView xWindow="0" yWindow="795" windowWidth="15330" windowHeight="6195"/>
  </bookViews>
  <sheets>
    <sheet name="แผนปฏิบัติการ ไตรมาส 3-4ปี 2564" sheetId="2" r:id="rId1"/>
  </sheets>
  <definedNames>
    <definedName name="_xlnm.Print_Titles" localSheetId="0">'แผนปฏิบัติการ ไตรมาส 3-4ปี 2564'!$7:$8</definedName>
  </definedNames>
  <calcPr calcId="162913"/>
</workbook>
</file>

<file path=xl/calcChain.xml><?xml version="1.0" encoding="utf-8"?>
<calcChain xmlns="http://schemas.openxmlformats.org/spreadsheetml/2006/main">
  <c r="H31" i="2" l="1"/>
  <c r="H30" i="2"/>
  <c r="H29" i="2"/>
  <c r="H19" i="2" l="1"/>
  <c r="H21" i="2"/>
  <c r="H92" i="2" l="1"/>
  <c r="H91" i="2"/>
  <c r="H90" i="2"/>
  <c r="H89" i="2"/>
  <c r="H88" i="2"/>
  <c r="H86" i="2"/>
  <c r="H85" i="2"/>
  <c r="H87" i="2"/>
  <c r="H84" i="2"/>
  <c r="H83" i="2"/>
  <c r="H53" i="2"/>
  <c r="H52" i="2"/>
  <c r="H51" i="2"/>
  <c r="H50" i="2"/>
  <c r="H49" i="2"/>
  <c r="H48" i="2"/>
  <c r="H47" i="2"/>
  <c r="H46" i="2"/>
  <c r="H45" i="2"/>
  <c r="H24" i="2" l="1"/>
  <c r="H23" i="2"/>
  <c r="H22" i="2"/>
  <c r="H20" i="2"/>
  <c r="H18" i="2"/>
  <c r="H17" i="2"/>
  <c r="H16" i="2"/>
  <c r="H15" i="2"/>
  <c r="H14" i="2"/>
</calcChain>
</file>

<file path=xl/sharedStrings.xml><?xml version="1.0" encoding="utf-8"?>
<sst xmlns="http://schemas.openxmlformats.org/spreadsheetml/2006/main" count="273" uniqueCount="128">
  <si>
    <t>ที่</t>
  </si>
  <si>
    <t>เป้าหมาย</t>
  </si>
  <si>
    <t>งบประมาณ</t>
  </si>
  <si>
    <t>ไตรมาส</t>
  </si>
  <si>
    <t>บ้าน</t>
  </si>
  <si>
    <t>หมู่ที่</t>
  </si>
  <si>
    <t>ตำบล</t>
  </si>
  <si>
    <t>อำเภอ</t>
  </si>
  <si>
    <t>(บาท)</t>
  </si>
  <si>
    <t>พื้นที่ดำเนินการ(ระบุให้ครบ)</t>
  </si>
  <si>
    <t>ระยะเวลาดำเนินการระบุวันที่เดือน</t>
  </si>
  <si>
    <t>กลุ่ม/อำเภอ</t>
  </si>
  <si>
    <t>พนัสนิคม</t>
  </si>
  <si>
    <t>บางละมุง</t>
  </si>
  <si>
    <t>เมืองชลบุรี</t>
  </si>
  <si>
    <t>พานทอง</t>
  </si>
  <si>
    <t>บ่อทอง</t>
  </si>
  <si>
    <t>หนองใหญ่</t>
  </si>
  <si>
    <t>บ้านบึง</t>
  </si>
  <si>
    <t>ศรีราชา</t>
  </si>
  <si>
    <t>สัตหีบ</t>
  </si>
  <si>
    <t>เกาะสีชัง</t>
  </si>
  <si>
    <t>เกาะจันทร์</t>
  </si>
  <si>
    <t xml:space="preserve"> </t>
  </si>
  <si>
    <t>ดำเนินการในระดับอำเภอ</t>
  </si>
  <si>
    <t>จังหวัด</t>
  </si>
  <si>
    <t xml:space="preserve"> กิจกรรม /โครงการ</t>
  </si>
  <si>
    <t>แผนงานพื้นฐาน  : ด้านการสร้างโอกาสและความเสมอภาคทางสังคม</t>
  </si>
  <si>
    <t>ผลผลิต: เสริมสร้างขีดความสามารถของชุมชนในการบริหารจัดการข้อมูลเพื่อการพัฒนาชุมชน</t>
  </si>
  <si>
    <t>ยุทธศาสตร์การจัดสรรงบประมาณ : ด้านความมั่นคง</t>
  </si>
  <si>
    <t>แผนงานบูรณาการ</t>
  </si>
  <si>
    <t>ยุทธศาสตร์การจัดสรรงบประมาณ : ด้านการสร้างโอกาสและความเสมอภาคทางสังคม</t>
  </si>
  <si>
    <t>แผนงานบูรณาการพัฒนาและส่งเสริมเศรษฐกิจฐานราก</t>
  </si>
  <si>
    <t>แผนงานยุทธศาสตร์รักษาความสงบภายในประเทศ</t>
  </si>
  <si>
    <t xml:space="preserve">จังหวัดชลบุรี </t>
  </si>
  <si>
    <t xml:space="preserve"> แผนปฏิบัติการประจำปีงบประมาณ  พ.ศ. 2564  </t>
  </si>
  <si>
    <t>กิจกรรมหลัก :  บริหารการจัดเก็บและใช้ประโยชน์ข้อมูลเพื่อการพัฒนาชุมชน</t>
  </si>
  <si>
    <t>โครงการ : สร้างความมั่นคงด้านอาชีพและรายได้ ตามหลักปรัชญาของเศรษฐกิจพอเพียง</t>
  </si>
  <si>
    <t>กิจกรรมหลัก : สร้างและพัฒนาผู้นำสัมมาชีพชุมชนตามหลักปรัชญาของเศรษฐกิจพอเพียง</t>
  </si>
  <si>
    <t>กิจกรรมย่อยที่ 1: สร้างและพัฒนาผู้นำสัมมาชีพชุมชน</t>
  </si>
  <si>
    <t>โครงการ : พัฒนาหมู่บ้านเศรษฐกิจพอเพียง</t>
  </si>
  <si>
    <t>กิจกรรมหลัก : พัฒนาหมู่บ้านเศรษฐกิจพอเพียง</t>
  </si>
  <si>
    <t>กิจกรรมย่อยที่ 1 : พัฒนาหมู่บ้านเศรษฐกิจพอเพียง</t>
  </si>
  <si>
    <t>1. เสริมสร้างกระบวนการบริหารจัดการชุมชน</t>
  </si>
  <si>
    <t xml:space="preserve"> -</t>
  </si>
  <si>
    <t>โครงการ : พัฒนากระบวนการบริหารจัดการชุมชนท่องเที่ยวเชิงสร้างสรรค์</t>
  </si>
  <si>
    <t>กิจกรรมหลัก : พัฒนากระบวนการบริหารจัดการชุมชนท่องเที่ยวเชิงสร้างสรรค์</t>
  </si>
  <si>
    <t>7 หมู่บ้าน</t>
  </si>
  <si>
    <t>3 หมู่บ้าน</t>
  </si>
  <si>
    <t>2 หมู่บ้าน</t>
  </si>
  <si>
    <t>5 หมู่บ้าน</t>
  </si>
  <si>
    <t>6 หมู่บ้าน</t>
  </si>
  <si>
    <t>4 หมู่บ้าน</t>
  </si>
  <si>
    <t>1 หมู่บ้าน</t>
  </si>
  <si>
    <t>1. ประชุมเชิงปฏิบัติการจัดทำแผนพัฒนาตำบล</t>
  </si>
  <si>
    <t xml:space="preserve">      2.ประชุมเชิงปฏิบัติการคณะกรรมการพัฒนาสตรีภาค (กพสภ.)</t>
  </si>
  <si>
    <r>
      <t xml:space="preserve">    </t>
    </r>
    <r>
      <rPr>
        <b/>
        <sz val="16"/>
        <rFont val="TH SarabunPSK"/>
        <family val="2"/>
      </rPr>
      <t xml:space="preserve">    1.1.1 การขับเคลื่อนกิจกรรมพัฒนาวิถีชีวิตเศรษฐกิจพอเพียงระดับหมู่บ้า</t>
    </r>
    <r>
      <rPr>
        <sz val="16"/>
        <rFont val="TH SarabunPSK"/>
        <family val="2"/>
      </rPr>
      <t>น</t>
    </r>
  </si>
  <si>
    <t>2. ประเมินผลการพัฒนาหมู่บ้านเศรษฐกิจพอเพียง</t>
  </si>
  <si>
    <t xml:space="preserve">   2.1 ประชุมเชิงปฏิบัติการถอดบทเรียนและประเมินผลการพัฒนาหมู่บ้านเศรษฐกิจพอเพียง</t>
  </si>
  <si>
    <t>ยุทธศาตร์การจัดสรรงบประมาณ : ด้านการสร้างความสามารถในการแข่งขัน</t>
  </si>
  <si>
    <t>แผนงานบูรณาการสร้างรายได้จากการท่องเที่ยว</t>
  </si>
  <si>
    <t>1. ส่งเสริมกระบวนการพัฒนาเศรษฐกิจฐานรากชุมชนท่องเที่ยวด้วยแนวคิด</t>
  </si>
  <si>
    <t xml:space="preserve">    การจัดกิจกรรมส่งเสริมการเรียนรู้ที่นักท่องเที่ยวลงมือปฏิบัติ (D-HOPE)</t>
  </si>
  <si>
    <t xml:space="preserve">     1.1 จัดกิจกรรมส่งเสริมการเรียนรู้ที่นักท่องเที่ยวลงมือปฏิบัติ (D-HOPE)</t>
  </si>
  <si>
    <t>โครงการ  : เพิ่มประสิทธิภาพการบริหารกองทุนเพื่อเกษตรกรและแหล่งสินเชื่อภาครัฐเพื่อการเข้าถึงแหล่งทุน</t>
  </si>
  <si>
    <t>กิจกรรมหลัก : ขับเคลื่อนเศรษฐกิจฐานรากด้วยกองทุนชุมชน</t>
  </si>
  <si>
    <t>กิจกรรมย่อยที่ 1 : เพิ่มประสิทธิภาพกองทุนชุมชน</t>
  </si>
  <si>
    <t xml:space="preserve">   1. เสริมสร้างความเข้มแข็งกองทุนชุมชนตามหลักธรรมาภิบาล</t>
  </si>
  <si>
    <t xml:space="preserve">      1.1 พัฒนาศักยภาพกองทุนชุมชน</t>
  </si>
  <si>
    <t xml:space="preserve">        1.1.1 พัฒนาศักยภาพกลุ่มออมทรัพย์เพื่อการผลิตสู่มาตรฐาน SMART Saving Group</t>
  </si>
  <si>
    <t xml:space="preserve">     1. สร้างและพัฒนาสัมมาชีพชุมชนในระดับหมู่บ้าน </t>
  </si>
  <si>
    <t xml:space="preserve">    2. ส่งเสริมการเข้าถึงแหล่งทุน</t>
  </si>
  <si>
    <t xml:space="preserve">     2.1 ประชุมเชิงปฏิบัติการ Mobile clinic สร้างสุขกองทุนชุมชน</t>
  </si>
  <si>
    <t xml:space="preserve">        2.2.1 ศูนยจัดการกองทุนชุมชนบริหารจัดการหนี้ " สำนึกดี แผนดี บริหารหนี้ได้"</t>
  </si>
  <si>
    <t xml:space="preserve">           1) ประชุมเชิงปฏิบัติการบริหารจัดการหนี้ "สำนึกดี แผนดี บริหารจัดหนี้ได้"</t>
  </si>
  <si>
    <t xml:space="preserve">          2) สนับสนุนกิจกรรมการบริหารจัดการหนี้ตามแผน</t>
  </si>
  <si>
    <t>โครงการ ส่งเสริมการพัฒนากลไกและโครงสร้างดูดซับมูลค่าทางเศรษฐกิจและการกระจายรายได้กลับสู่ท้องถิ่น</t>
  </si>
  <si>
    <t>กิจกรรมหลักที่ 1 : ส่งเสริมและพัฒนาช่องทางการตลาด</t>
  </si>
  <si>
    <t>กิจกรรมย่อยที่ 1 : ส่งเสริมและพัฒนาช่องทางการตลาดผลิตภัณฑ์ชุมชน</t>
  </si>
  <si>
    <t>กิจกรรมหลักที่ 2 พัฒนาเศรษฐกิจฐานรากด้วยภาคีเครือข่าย</t>
  </si>
  <si>
    <t xml:space="preserve">   1. ตลาดนัดคนไทยยิ้มได้</t>
  </si>
  <si>
    <t xml:space="preserve">   1. สร้างและพัฒนากลไกขับเคลื่อนการพัฒนาเศรษฐกิจฐานราก</t>
  </si>
  <si>
    <t xml:space="preserve">      1.1 ประชุมกลไกขับเคลื่อนการพัฒนาเศรษฐกิจฐานรากระดับจังหวัด</t>
  </si>
  <si>
    <t xml:space="preserve">    2.2 การแก้ปัญหาหนี้สินภาคครัวเรือนของประชาชน โดยศูนย์จัดการกองทุนชุมชน</t>
  </si>
  <si>
    <t>ไตรมาส 3 - 4</t>
  </si>
  <si>
    <t>10 ตำบล</t>
  </si>
  <si>
    <t>19 ตำบล</t>
  </si>
  <si>
    <t>4 ตำบล</t>
  </si>
  <si>
    <t>7 ตำบล</t>
  </si>
  <si>
    <t>5 ตำบล</t>
  </si>
  <si>
    <t>1 ตำบล</t>
  </si>
  <si>
    <t xml:space="preserve"> 3 - 4</t>
  </si>
  <si>
    <t>ก.ยุทธศาสตร์</t>
  </si>
  <si>
    <t>ก.ส่งเสริมฯ</t>
  </si>
  <si>
    <t xml:space="preserve">     2.1.1 ส่งเสริมและพัฒนากลุ่มเป้าหมายตามระบบมาตรฐานการพัฒนาชุมชน (มชช.) </t>
  </si>
  <si>
    <t>และการคัดสรรกิจกรรมพัฒนาชุมชนดีเด่น ประจำปี 2564</t>
  </si>
  <si>
    <t>ก.ส่งเสริม</t>
  </si>
  <si>
    <t>1 รุ่น</t>
  </si>
  <si>
    <t>เขาใหญ่</t>
  </si>
  <si>
    <t>พลวงทอง</t>
  </si>
  <si>
    <t>2 กลุ่ม</t>
  </si>
  <si>
    <t>5 กลุ่ม</t>
  </si>
  <si>
    <t>3 กลุ่ม</t>
  </si>
  <si>
    <t>1 กลุ่ม</t>
  </si>
  <si>
    <t xml:space="preserve"> 3-4</t>
  </si>
  <si>
    <t>2 ครั้ง</t>
  </si>
  <si>
    <t>พ.ค.,ก.ค.64</t>
  </si>
  <si>
    <t>1 แห่ง</t>
  </si>
  <si>
    <t>หนองหญ้าน้อย</t>
  </si>
  <si>
    <t>ชุมแสง</t>
  </si>
  <si>
    <t>หนอนนาง</t>
  </si>
  <si>
    <t>เชิดน้อย</t>
  </si>
  <si>
    <t>คลองพลูล่าง</t>
  </si>
  <si>
    <t>เขาซก</t>
  </si>
  <si>
    <t>ขุนชำนาญ</t>
  </si>
  <si>
    <t>เกษตรวุวรรณ</t>
  </si>
  <si>
    <t>พลูตาหลวง</t>
  </si>
  <si>
    <t>50 ครั้ง</t>
  </si>
  <si>
    <t>15 ครั้ง</t>
  </si>
  <si>
    <t>5 ครั้ง</t>
  </si>
  <si>
    <t>45 ครั้ง</t>
  </si>
  <si>
    <t>20 ครั้ง</t>
  </si>
  <si>
    <t>70 ครั้ง</t>
  </si>
  <si>
    <t>6 ตำบล</t>
  </si>
  <si>
    <t>3 ตำบล</t>
  </si>
  <si>
    <t>โครงการ: จัดทำและประสานแผนพัฒนาตำบล</t>
  </si>
  <si>
    <t>กิจกรรมหลัก : จัดทำและประสานแผนพัฒนาตำบล</t>
  </si>
  <si>
    <t xml:space="preserve">     1.1 การขับเคลื่อนกิจกรรมพัฒนาวิถีชีวิตเศรษฐกิจพอเพียง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</si>
</sst>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13" x14ac:knownFonts="1">
    <font>
      <sz val="10"/>
      <name val="Arial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4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color rgb="FF000000"/>
      <name val="Times New Roman"/>
      <family val="1"/>
    </font>
    <font>
      <sz val="16"/>
      <name val="TH SarabunIT๙"/>
      <family val="2"/>
    </font>
    <font>
      <sz val="13"/>
      <name val="TH SarabunPSK"/>
      <family val="2"/>
    </font>
    <font>
      <sz val="1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8" fillId="0" borderId="0"/>
    <xf numFmtId="0" fontId="9" fillId="0" borderId="0"/>
    <xf numFmtId="0" fontId="2" fillId="0" borderId="0"/>
    <xf numFmtId="0" fontId="1" fillId="0" borderId="0"/>
  </cellStyleXfs>
  <cellXfs count="88">
    <xf numFmtId="0" fontId="0" fillId="0" borderId="0" xfId="0"/>
    <xf numFmtId="0" fontId="7" fillId="0" borderId="0" xfId="8" applyFont="1" applyBorder="1" applyAlignment="1">
      <alignment horizontal="center" vertical="top"/>
    </xf>
    <xf numFmtId="0" fontId="3" fillId="0" borderId="2" xfId="8" applyFont="1" applyFill="1" applyBorder="1" applyAlignment="1">
      <alignment vertical="top"/>
    </xf>
    <xf numFmtId="187" fontId="3" fillId="2" borderId="2" xfId="2" applyNumberFormat="1" applyFont="1" applyFill="1" applyBorder="1" applyAlignment="1">
      <alignment horizontal="right" vertical="top" wrapText="1"/>
    </xf>
    <xf numFmtId="187" fontId="3" fillId="0" borderId="2" xfId="2" applyNumberFormat="1" applyFont="1" applyFill="1" applyBorder="1" applyAlignment="1">
      <alignment horizontal="left" vertical="top"/>
    </xf>
    <xf numFmtId="187" fontId="3" fillId="0" borderId="2" xfId="2" applyNumberFormat="1" applyFont="1" applyBorder="1" applyAlignment="1">
      <alignment vertical="top"/>
    </xf>
    <xf numFmtId="0" fontId="3" fillId="0" borderId="2" xfId="8" applyFont="1" applyBorder="1" applyAlignment="1">
      <alignment horizontal="left" vertical="top" wrapText="1"/>
    </xf>
    <xf numFmtId="0" fontId="4" fillId="0" borderId="2" xfId="8" applyFont="1" applyBorder="1" applyAlignment="1">
      <alignment horizontal="left" vertical="top"/>
    </xf>
    <xf numFmtId="0" fontId="3" fillId="0" borderId="2" xfId="8" applyFont="1" applyBorder="1" applyAlignment="1">
      <alignment horizontal="left" vertical="top"/>
    </xf>
    <xf numFmtId="0" fontId="7" fillId="0" borderId="2" xfId="8" applyFont="1" applyBorder="1" applyAlignment="1">
      <alignment horizontal="center" vertical="top"/>
    </xf>
    <xf numFmtId="3" fontId="3" fillId="0" borderId="2" xfId="8" applyNumberFormat="1" applyFont="1" applyFill="1" applyBorder="1" applyAlignment="1">
      <alignment horizontal="left" vertical="top"/>
    </xf>
    <xf numFmtId="3" fontId="3" fillId="0" borderId="2" xfId="8" applyNumberFormat="1" applyFont="1" applyBorder="1" applyAlignment="1">
      <alignment horizontal="right" vertical="top"/>
    </xf>
    <xf numFmtId="187" fontId="3" fillId="0" borderId="2" xfId="2" applyNumberFormat="1" applyFont="1" applyBorder="1" applyAlignment="1">
      <alignment horizontal="center" vertical="top"/>
    </xf>
    <xf numFmtId="3" fontId="3" fillId="0" borderId="2" xfId="1" applyNumberFormat="1" applyFont="1" applyBorder="1" applyAlignment="1">
      <alignment horizontal="left" vertical="top"/>
    </xf>
    <xf numFmtId="3" fontId="3" fillId="0" borderId="2" xfId="8" applyNumberFormat="1" applyFont="1" applyBorder="1" applyAlignment="1">
      <alignment horizontal="left" vertical="top" wrapText="1"/>
    </xf>
    <xf numFmtId="0" fontId="4" fillId="0" borderId="2" xfId="8" applyFont="1" applyBorder="1" applyAlignment="1">
      <alignment horizontal="left" vertical="top" wrapText="1"/>
    </xf>
    <xf numFmtId="0" fontId="5" fillId="0" borderId="2" xfId="0" applyFont="1" applyBorder="1" applyAlignment="1">
      <alignment vertical="top"/>
    </xf>
    <xf numFmtId="0" fontId="3" fillId="0" borderId="2" xfId="14" applyFont="1" applyBorder="1" applyAlignment="1">
      <alignment horizontal="center" vertical="top"/>
    </xf>
    <xf numFmtId="0" fontId="3" fillId="0" borderId="2" xfId="8" applyFont="1" applyBorder="1" applyAlignment="1">
      <alignment vertical="top"/>
    </xf>
    <xf numFmtId="0" fontId="3" fillId="0" borderId="2" xfId="0" applyFont="1" applyBorder="1" applyAlignment="1">
      <alignment horizontal="center" vertical="top"/>
    </xf>
    <xf numFmtId="0" fontId="7" fillId="0" borderId="2" xfId="8" applyFont="1" applyFill="1" applyBorder="1" applyAlignment="1">
      <alignment horizontal="center" vertical="top"/>
    </xf>
    <xf numFmtId="0" fontId="3" fillId="0" borderId="4" xfId="8" applyFont="1" applyFill="1" applyBorder="1" applyAlignment="1">
      <alignment vertical="top"/>
    </xf>
    <xf numFmtId="0" fontId="3" fillId="0" borderId="5" xfId="8" applyFont="1" applyFill="1" applyBorder="1" applyAlignment="1">
      <alignment vertical="top"/>
    </xf>
    <xf numFmtId="0" fontId="3" fillId="0" borderId="2" xfId="14" applyFont="1" applyBorder="1" applyAlignment="1">
      <alignment horizontal="left" vertical="top"/>
    </xf>
    <xf numFmtId="0" fontId="10" fillId="0" borderId="2" xfId="0" applyFont="1" applyBorder="1" applyAlignment="1">
      <alignment vertical="top"/>
    </xf>
    <xf numFmtId="3" fontId="3" fillId="0" borderId="2" xfId="1" applyNumberFormat="1" applyFont="1" applyBorder="1" applyAlignment="1">
      <alignment horizontal="center" vertical="top"/>
    </xf>
    <xf numFmtId="0" fontId="10" fillId="0" borderId="2" xfId="0" applyFont="1" applyBorder="1" applyAlignment="1">
      <alignment horizontal="left" vertical="top"/>
    </xf>
    <xf numFmtId="15" fontId="3" fillId="3" borderId="2" xfId="8" applyNumberFormat="1" applyFont="1" applyFill="1" applyBorder="1" applyAlignment="1">
      <alignment horizontal="center" vertical="top"/>
    </xf>
    <xf numFmtId="0" fontId="12" fillId="0" borderId="2" xfId="8" applyFont="1" applyBorder="1" applyAlignment="1">
      <alignment horizontal="center" vertical="top"/>
    </xf>
    <xf numFmtId="16" fontId="12" fillId="0" borderId="2" xfId="8" applyNumberFormat="1" applyFont="1" applyBorder="1" applyAlignment="1">
      <alignment horizontal="center" vertical="top"/>
    </xf>
    <xf numFmtId="43" fontId="3" fillId="3" borderId="2" xfId="2" applyFont="1" applyFill="1" applyBorder="1" applyAlignment="1">
      <alignment horizontal="center" vertical="top"/>
    </xf>
    <xf numFmtId="0" fontId="12" fillId="3" borderId="2" xfId="0" applyFont="1" applyFill="1" applyBorder="1" applyAlignment="1">
      <alignment vertical="top"/>
    </xf>
    <xf numFmtId="0" fontId="12" fillId="0" borderId="2" xfId="0" applyFont="1" applyBorder="1" applyAlignment="1">
      <alignment horizontal="center" vertical="top"/>
    </xf>
    <xf numFmtId="187" fontId="3" fillId="3" borderId="2" xfId="2" applyNumberFormat="1" applyFont="1" applyFill="1" applyBorder="1" applyAlignment="1">
      <alignment horizontal="center" vertical="top"/>
    </xf>
    <xf numFmtId="188" fontId="12" fillId="3" borderId="2" xfId="2" applyNumberFormat="1" applyFont="1" applyFill="1" applyBorder="1" applyAlignment="1">
      <alignment horizontal="center" vertical="top" wrapText="1"/>
    </xf>
    <xf numFmtId="15" fontId="12" fillId="3" borderId="2" xfId="8" applyNumberFormat="1" applyFont="1" applyFill="1" applyBorder="1" applyAlignment="1">
      <alignment horizontal="center" vertical="top"/>
    </xf>
    <xf numFmtId="0" fontId="12" fillId="3" borderId="2" xfId="0" applyFont="1" applyFill="1" applyBorder="1" applyAlignment="1">
      <alignment horizontal="center" vertical="top"/>
    </xf>
    <xf numFmtId="0" fontId="5" fillId="0" borderId="2" xfId="0" applyFont="1" applyBorder="1" applyAlignment="1">
      <alignment horizontal="left" vertical="top"/>
    </xf>
    <xf numFmtId="187" fontId="3" fillId="0" borderId="2" xfId="2" applyNumberFormat="1" applyFont="1" applyBorder="1" applyAlignment="1">
      <alignment horizontal="left" vertical="top"/>
    </xf>
    <xf numFmtId="0" fontId="12" fillId="3" borderId="2" xfId="0" applyFont="1" applyFill="1" applyBorder="1" applyAlignment="1">
      <alignment horizontal="left" vertical="top"/>
    </xf>
    <xf numFmtId="0" fontId="3" fillId="0" borderId="0" xfId="0" applyFont="1" applyAlignment="1">
      <alignment vertical="top"/>
    </xf>
    <xf numFmtId="0" fontId="7" fillId="0" borderId="0" xfId="8" applyFont="1" applyFill="1" applyBorder="1" applyAlignment="1">
      <alignment horizontal="left" vertical="top"/>
    </xf>
    <xf numFmtId="0" fontId="7" fillId="0" borderId="0" xfId="8" applyFont="1" applyFill="1" applyBorder="1" applyAlignment="1">
      <alignment horizontal="center" vertical="top"/>
    </xf>
    <xf numFmtId="0" fontId="7" fillId="3" borderId="0" xfId="8" applyFont="1" applyFill="1" applyBorder="1" applyAlignment="1">
      <alignment horizontal="center" vertical="top"/>
    </xf>
    <xf numFmtId="0" fontId="7" fillId="3" borderId="0" xfId="8" applyFont="1" applyFill="1" applyBorder="1" applyAlignment="1">
      <alignment horizontal="left" vertical="top"/>
    </xf>
    <xf numFmtId="0" fontId="3" fillId="0" borderId="0" xfId="8" applyFont="1" applyBorder="1" applyAlignment="1">
      <alignment horizontal="left" vertical="top"/>
    </xf>
    <xf numFmtId="3" fontId="11" fillId="0" borderId="2" xfId="8" applyNumberFormat="1" applyFont="1" applyFill="1" applyBorder="1" applyAlignment="1">
      <alignment horizontal="center" vertical="top"/>
    </xf>
    <xf numFmtId="3" fontId="10" fillId="0" borderId="2" xfId="0" applyNumberFormat="1" applyFont="1" applyBorder="1" applyAlignment="1">
      <alignment horizontal="right" vertical="top"/>
    </xf>
    <xf numFmtId="49" fontId="12" fillId="0" borderId="2" xfId="8" applyNumberFormat="1" applyFont="1" applyBorder="1" applyAlignment="1">
      <alignment horizontal="center" vertical="top"/>
    </xf>
    <xf numFmtId="3" fontId="3" fillId="0" borderId="5" xfId="1" applyNumberFormat="1" applyFont="1" applyBorder="1" applyAlignment="1">
      <alignment horizontal="left" vertical="top"/>
    </xf>
    <xf numFmtId="0" fontId="3" fillId="0" borderId="3" xfId="8" applyFont="1" applyFill="1" applyBorder="1" applyAlignment="1">
      <alignment horizontal="left" vertical="top"/>
    </xf>
    <xf numFmtId="0" fontId="3" fillId="0" borderId="4" xfId="8" applyFont="1" applyFill="1" applyBorder="1" applyAlignment="1">
      <alignment horizontal="left" vertical="top"/>
    </xf>
    <xf numFmtId="0" fontId="3" fillId="0" borderId="2" xfId="8" applyFont="1" applyFill="1" applyBorder="1" applyAlignment="1">
      <alignment horizontal="center" vertical="top"/>
    </xf>
    <xf numFmtId="0" fontId="3" fillId="0" borderId="2" xfId="8" applyFont="1" applyFill="1" applyBorder="1" applyAlignment="1">
      <alignment horizontal="left" vertical="top"/>
    </xf>
    <xf numFmtId="0" fontId="3" fillId="0" borderId="0" xfId="8" applyFont="1" applyBorder="1" applyAlignment="1">
      <alignment horizontal="center" vertical="top"/>
    </xf>
    <xf numFmtId="0" fontId="7" fillId="0" borderId="0" xfId="8" applyFont="1" applyBorder="1" applyAlignment="1">
      <alignment horizontal="left" vertical="top"/>
    </xf>
    <xf numFmtId="0" fontId="11" fillId="0" borderId="2" xfId="8" applyFont="1" applyBorder="1" applyAlignment="1">
      <alignment horizontal="center" vertical="top"/>
    </xf>
    <xf numFmtId="0" fontId="11" fillId="0" borderId="2" xfId="8" applyFont="1" applyFill="1" applyBorder="1" applyAlignment="1">
      <alignment horizontal="center" vertical="top"/>
    </xf>
    <xf numFmtId="0" fontId="11" fillId="3" borderId="2" xfId="8" applyFont="1" applyFill="1" applyBorder="1" applyAlignment="1">
      <alignment horizontal="center" vertical="top" wrapText="1"/>
    </xf>
    <xf numFmtId="0" fontId="3" fillId="0" borderId="2" xfId="8" applyFont="1" applyBorder="1" applyAlignment="1">
      <alignment horizontal="center" vertical="top"/>
    </xf>
    <xf numFmtId="0" fontId="7" fillId="0" borderId="1" xfId="8" applyFont="1" applyBorder="1" applyAlignment="1">
      <alignment horizontal="center" vertical="top"/>
    </xf>
    <xf numFmtId="0" fontId="10" fillId="0" borderId="3" xfId="0" applyFont="1" applyBorder="1" applyAlignment="1">
      <alignment vertical="top"/>
    </xf>
    <xf numFmtId="0" fontId="10" fillId="0" borderId="5" xfId="0" applyFont="1" applyBorder="1" applyAlignment="1">
      <alignment horizontal="center" vertical="top"/>
    </xf>
    <xf numFmtId="3" fontId="3" fillId="0" borderId="2" xfId="8" applyNumberFormat="1" applyFont="1" applyFill="1" applyBorder="1" applyAlignment="1">
      <alignment horizontal="right" vertical="top"/>
    </xf>
    <xf numFmtId="0" fontId="3" fillId="3" borderId="2" xfId="0" applyFont="1" applyFill="1" applyBorder="1" applyAlignment="1">
      <alignment horizontal="center" vertical="top"/>
    </xf>
    <xf numFmtId="0" fontId="7" fillId="0" borderId="0" xfId="8" applyFont="1" applyBorder="1" applyAlignment="1">
      <alignment vertical="top"/>
    </xf>
    <xf numFmtId="3" fontId="7" fillId="0" borderId="0" xfId="8" applyNumberFormat="1" applyFont="1" applyFill="1" applyBorder="1" applyAlignment="1">
      <alignment horizontal="center" vertical="top"/>
    </xf>
    <xf numFmtId="3" fontId="3" fillId="0" borderId="2" xfId="8" applyNumberFormat="1" applyFont="1" applyBorder="1" applyAlignment="1">
      <alignment horizontal="center" vertical="top"/>
    </xf>
    <xf numFmtId="0" fontId="3" fillId="0" borderId="3" xfId="8" applyFont="1" applyFill="1" applyBorder="1" applyAlignment="1">
      <alignment horizontal="left" vertical="top"/>
    </xf>
    <xf numFmtId="0" fontId="3" fillId="0" borderId="4" xfId="8" applyFont="1" applyFill="1" applyBorder="1" applyAlignment="1">
      <alignment horizontal="left" vertical="top"/>
    </xf>
    <xf numFmtId="0" fontId="3" fillId="0" borderId="5" xfId="8" applyFont="1" applyFill="1" applyBorder="1" applyAlignment="1">
      <alignment horizontal="left" vertical="top"/>
    </xf>
    <xf numFmtId="0" fontId="3" fillId="0" borderId="2" xfId="8" applyFont="1" applyFill="1" applyBorder="1" applyAlignment="1">
      <alignment horizontal="left" vertical="top"/>
    </xf>
    <xf numFmtId="0" fontId="3" fillId="0" borderId="2" xfId="8" applyFont="1" applyFill="1" applyBorder="1" applyAlignment="1">
      <alignment horizontal="center" vertical="top"/>
    </xf>
    <xf numFmtId="0" fontId="3" fillId="0" borderId="3" xfId="8" applyFont="1" applyFill="1" applyBorder="1" applyAlignment="1">
      <alignment horizontal="center" vertical="top"/>
    </xf>
    <xf numFmtId="0" fontId="3" fillId="0" borderId="4" xfId="8" applyFont="1" applyFill="1" applyBorder="1" applyAlignment="1">
      <alignment horizontal="center" vertical="top"/>
    </xf>
    <xf numFmtId="0" fontId="3" fillId="0" borderId="5" xfId="8" applyFont="1" applyFill="1" applyBorder="1" applyAlignment="1">
      <alignment horizontal="center" vertical="top"/>
    </xf>
    <xf numFmtId="0" fontId="4" fillId="0" borderId="3" xfId="8" applyFont="1" applyBorder="1" applyAlignment="1">
      <alignment horizontal="left" vertical="top"/>
    </xf>
    <xf numFmtId="0" fontId="4" fillId="0" borderId="4" xfId="8" applyFont="1" applyBorder="1" applyAlignment="1">
      <alignment horizontal="left" vertical="top"/>
    </xf>
    <xf numFmtId="0" fontId="7" fillId="0" borderId="4" xfId="8" applyFont="1" applyFill="1" applyBorder="1" applyAlignment="1">
      <alignment horizontal="left" vertical="top"/>
    </xf>
    <xf numFmtId="0" fontId="7" fillId="0" borderId="5" xfId="8" applyFont="1" applyFill="1" applyBorder="1" applyAlignment="1">
      <alignment horizontal="left" vertical="top"/>
    </xf>
    <xf numFmtId="0" fontId="3" fillId="0" borderId="0" xfId="8" applyFont="1" applyBorder="1" applyAlignment="1">
      <alignment horizontal="center" vertical="top"/>
    </xf>
    <xf numFmtId="0" fontId="7" fillId="0" borderId="0" xfId="8" applyFont="1" applyBorder="1" applyAlignment="1">
      <alignment horizontal="left" vertical="top"/>
    </xf>
    <xf numFmtId="0" fontId="11" fillId="0" borderId="2" xfId="8" applyFont="1" applyBorder="1" applyAlignment="1">
      <alignment horizontal="center" vertical="top"/>
    </xf>
    <xf numFmtId="0" fontId="11" fillId="0" borderId="2" xfId="8" applyFont="1" applyFill="1" applyBorder="1" applyAlignment="1">
      <alignment horizontal="center" vertical="top"/>
    </xf>
    <xf numFmtId="0" fontId="11" fillId="0" borderId="2" xfId="8" applyFont="1" applyFill="1" applyBorder="1" applyAlignment="1">
      <alignment horizontal="center" vertical="top" wrapText="1"/>
    </xf>
    <xf numFmtId="0" fontId="11" fillId="3" borderId="2" xfId="8" applyFont="1" applyFill="1" applyBorder="1" applyAlignment="1">
      <alignment horizontal="center" vertical="top" wrapText="1"/>
    </xf>
    <xf numFmtId="0" fontId="3" fillId="0" borderId="2" xfId="8" applyFont="1" applyBorder="1" applyAlignment="1">
      <alignment horizontal="center" vertical="top"/>
    </xf>
    <xf numFmtId="0" fontId="11" fillId="0" borderId="2" xfId="8" applyFont="1" applyBorder="1" applyAlignment="1">
      <alignment horizontal="center" vertical="top" wrapText="1"/>
    </xf>
  </cellXfs>
  <cellStyles count="15">
    <cellStyle name="Normal 2" xfId="1"/>
    <cellStyle name="Normal 3" xfId="12"/>
    <cellStyle name="Normal 4" xfId="13"/>
    <cellStyle name="Normal 5" xfId="14"/>
    <cellStyle name="เครื่องหมายจุลภาค 2" xfId="3"/>
    <cellStyle name="เครื่องหมายจุลภาค 2 2" xfId="4"/>
    <cellStyle name="เครื่องหมายจุลภาค 3" xfId="5"/>
    <cellStyle name="เครื่องหมายจุลภาค 4" xfId="6"/>
    <cellStyle name="เครื่องหมายจุลภาค 5" xfId="7"/>
    <cellStyle name="จุลภาค" xfId="2" builtinId="3"/>
    <cellStyle name="ปกติ" xfId="0" builtinId="0"/>
    <cellStyle name="ปกติ 2" xfId="8"/>
    <cellStyle name="ปกติ 2 2" xfId="9"/>
    <cellStyle name="ปกติ 3" xfId="10"/>
    <cellStyle name="ปกติ 4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19"/>
  <sheetViews>
    <sheetView tabSelected="1" zoomScale="120" zoomScaleNormal="120" workbookViewId="0">
      <selection sqref="A1:K1"/>
    </sheetView>
  </sheetViews>
  <sheetFormatPr defaultColWidth="9.140625" defaultRowHeight="18.75" customHeight="1" x14ac:dyDescent="0.2"/>
  <cols>
    <col min="1" max="1" width="4" style="1" customWidth="1"/>
    <col min="2" max="2" width="78.85546875" style="55" customWidth="1"/>
    <col min="3" max="3" width="13.7109375" style="41" customWidth="1"/>
    <col min="4" max="4" width="4.5703125" style="42" customWidth="1"/>
    <col min="5" max="5" width="11.85546875" style="42" bestFit="1" customWidth="1"/>
    <col min="6" max="6" width="11.85546875" style="42" customWidth="1"/>
    <col min="7" max="7" width="14.140625" style="42" customWidth="1"/>
    <col min="8" max="8" width="12.140625" style="66" customWidth="1"/>
    <col min="9" max="9" width="21.28515625" style="43" customWidth="1"/>
    <col min="10" max="10" width="10.140625" style="1" customWidth="1"/>
    <col min="11" max="11" width="12.28515625" style="54" customWidth="1"/>
    <col min="12" max="16384" width="9.140625" style="65"/>
  </cols>
  <sheetData>
    <row r="1" spans="1:66" s="60" customFormat="1" ht="21.95" customHeight="1" x14ac:dyDescent="0.2">
      <c r="A1" s="80" t="s">
        <v>35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 spans="1:66" s="60" customFormat="1" ht="21.95" customHeight="1" x14ac:dyDescent="0.2">
      <c r="A2" s="80" t="s">
        <v>84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</row>
    <row r="3" spans="1:66" s="60" customFormat="1" ht="21.95" customHeight="1" x14ac:dyDescent="0.2">
      <c r="A3" s="54"/>
      <c r="B3" s="80" t="s">
        <v>34</v>
      </c>
      <c r="C3" s="80"/>
      <c r="D3" s="80"/>
      <c r="E3" s="80"/>
      <c r="F3" s="80"/>
      <c r="G3" s="80"/>
      <c r="H3" s="80"/>
      <c r="I3" s="80"/>
      <c r="J3" s="80"/>
      <c r="K3" s="80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</row>
    <row r="4" spans="1:66" s="60" customFormat="1" ht="21.95" customHeight="1" x14ac:dyDescent="0.2">
      <c r="A4" s="1"/>
      <c r="B4" s="40" t="s">
        <v>27</v>
      </c>
      <c r="C4" s="41"/>
      <c r="D4" s="42"/>
      <c r="E4" s="42"/>
      <c r="F4" s="42"/>
      <c r="G4" s="42"/>
      <c r="H4" s="42"/>
      <c r="I4" s="43"/>
      <c r="J4" s="1"/>
      <c r="K4" s="5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</row>
    <row r="5" spans="1:66" s="60" customFormat="1" ht="21.95" customHeight="1" x14ac:dyDescent="0.2">
      <c r="A5" s="1"/>
      <c r="B5" s="81" t="s">
        <v>28</v>
      </c>
      <c r="C5" s="81"/>
      <c r="D5" s="81"/>
      <c r="E5" s="81"/>
      <c r="F5" s="81"/>
      <c r="G5" s="81"/>
      <c r="H5" s="81"/>
      <c r="I5" s="81"/>
      <c r="J5" s="81"/>
      <c r="K5" s="8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</row>
    <row r="6" spans="1:66" s="60" customFormat="1" ht="21.95" customHeight="1" x14ac:dyDescent="0.2">
      <c r="A6" s="1"/>
      <c r="B6" s="55" t="s">
        <v>36</v>
      </c>
      <c r="C6" s="55"/>
      <c r="D6" s="55"/>
      <c r="E6" s="55"/>
      <c r="F6" s="55"/>
      <c r="G6" s="55"/>
      <c r="H6" s="55"/>
      <c r="I6" s="44"/>
      <c r="J6" s="55"/>
      <c r="K6" s="45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</row>
    <row r="7" spans="1:66" s="60" customFormat="1" ht="21.95" customHeight="1" x14ac:dyDescent="0.2">
      <c r="A7" s="82" t="s">
        <v>0</v>
      </c>
      <c r="B7" s="87" t="s">
        <v>26</v>
      </c>
      <c r="C7" s="83" t="s">
        <v>9</v>
      </c>
      <c r="D7" s="83"/>
      <c r="E7" s="83"/>
      <c r="F7" s="83"/>
      <c r="G7" s="84" t="s">
        <v>1</v>
      </c>
      <c r="H7" s="46" t="s">
        <v>2</v>
      </c>
      <c r="I7" s="85" t="s">
        <v>10</v>
      </c>
      <c r="J7" s="82" t="s">
        <v>3</v>
      </c>
      <c r="K7" s="86" t="s">
        <v>11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</row>
    <row r="8" spans="1:66" s="1" customFormat="1" ht="31.5" customHeight="1" x14ac:dyDescent="0.2">
      <c r="A8" s="82"/>
      <c r="B8" s="87"/>
      <c r="C8" s="57" t="s">
        <v>4</v>
      </c>
      <c r="D8" s="57" t="s">
        <v>5</v>
      </c>
      <c r="E8" s="57" t="s">
        <v>6</v>
      </c>
      <c r="F8" s="20" t="s">
        <v>7</v>
      </c>
      <c r="G8" s="84"/>
      <c r="H8" s="46" t="s">
        <v>8</v>
      </c>
      <c r="I8" s="85"/>
      <c r="J8" s="82"/>
      <c r="K8" s="86"/>
    </row>
    <row r="9" spans="1:66" s="1" customFormat="1" ht="24.75" customHeight="1" x14ac:dyDescent="0.2">
      <c r="A9" s="56"/>
      <c r="B9" s="24" t="s">
        <v>29</v>
      </c>
      <c r="C9" s="26"/>
      <c r="D9" s="24"/>
      <c r="E9" s="24"/>
      <c r="F9" s="24"/>
      <c r="G9" s="24"/>
      <c r="H9" s="24"/>
      <c r="I9" s="58"/>
      <c r="J9" s="56"/>
      <c r="K9" s="59"/>
    </row>
    <row r="10" spans="1:66" s="1" customFormat="1" ht="19.5" customHeight="1" x14ac:dyDescent="0.2">
      <c r="A10" s="56"/>
      <c r="B10" s="24" t="s">
        <v>33</v>
      </c>
      <c r="C10" s="26"/>
      <c r="D10" s="24"/>
      <c r="E10" s="24"/>
      <c r="F10" s="24"/>
      <c r="G10" s="24"/>
      <c r="H10" s="24"/>
      <c r="I10" s="58"/>
      <c r="J10" s="56"/>
      <c r="K10" s="59"/>
    </row>
    <row r="11" spans="1:66" s="1" customFormat="1" ht="24" customHeight="1" x14ac:dyDescent="0.2">
      <c r="A11" s="56"/>
      <c r="B11" s="61" t="s">
        <v>125</v>
      </c>
      <c r="C11" s="61"/>
      <c r="D11" s="61"/>
      <c r="E11" s="61"/>
      <c r="F11" s="61"/>
      <c r="G11" s="61"/>
      <c r="H11" s="61"/>
      <c r="I11" s="58"/>
      <c r="J11" s="56"/>
      <c r="K11" s="59"/>
    </row>
    <row r="12" spans="1:66" s="1" customFormat="1" ht="29.25" customHeight="1" x14ac:dyDescent="0.2">
      <c r="A12" s="56"/>
      <c r="B12" s="61" t="s">
        <v>126</v>
      </c>
      <c r="C12" s="26"/>
      <c r="D12" s="62"/>
      <c r="E12" s="62"/>
      <c r="F12" s="62"/>
      <c r="G12" s="62"/>
      <c r="H12" s="62"/>
      <c r="I12" s="58"/>
      <c r="J12" s="56"/>
      <c r="K12" s="59"/>
    </row>
    <row r="13" spans="1:66" s="1" customFormat="1" ht="24.75" customHeight="1" x14ac:dyDescent="0.2">
      <c r="A13" s="56"/>
      <c r="B13" s="26" t="s">
        <v>54</v>
      </c>
      <c r="C13" s="68" t="s">
        <v>24</v>
      </c>
      <c r="D13" s="78"/>
      <c r="E13" s="79"/>
      <c r="F13" s="26"/>
      <c r="G13" s="26"/>
      <c r="H13" s="26"/>
      <c r="I13" s="58"/>
      <c r="J13" s="56"/>
      <c r="K13" s="59"/>
    </row>
    <row r="14" spans="1:66" s="1" customFormat="1" ht="24.75" customHeight="1" x14ac:dyDescent="0.2">
      <c r="A14" s="56"/>
      <c r="B14" s="26"/>
      <c r="C14" s="20"/>
      <c r="D14" s="20"/>
      <c r="E14" s="20"/>
      <c r="F14" s="26" t="s">
        <v>14</v>
      </c>
      <c r="G14" s="26" t="s">
        <v>85</v>
      </c>
      <c r="H14" s="47">
        <f>5200*10</f>
        <v>52000</v>
      </c>
      <c r="I14" s="58"/>
      <c r="J14" s="56" t="s">
        <v>91</v>
      </c>
      <c r="K14" s="59" t="s">
        <v>7</v>
      </c>
    </row>
    <row r="15" spans="1:66" s="1" customFormat="1" ht="24.75" customHeight="1" x14ac:dyDescent="0.2">
      <c r="A15" s="56"/>
      <c r="B15" s="26"/>
      <c r="C15" s="20"/>
      <c r="D15" s="20"/>
      <c r="E15" s="20"/>
      <c r="F15" s="26" t="s">
        <v>12</v>
      </c>
      <c r="G15" s="26" t="s">
        <v>86</v>
      </c>
      <c r="H15" s="47">
        <f>5200*19</f>
        <v>98800</v>
      </c>
      <c r="I15" s="58"/>
      <c r="J15" s="56" t="s">
        <v>91</v>
      </c>
      <c r="K15" s="59" t="s">
        <v>7</v>
      </c>
    </row>
    <row r="16" spans="1:66" s="1" customFormat="1" ht="24.75" customHeight="1" x14ac:dyDescent="0.2">
      <c r="A16" s="56"/>
      <c r="B16" s="26"/>
      <c r="C16" s="20"/>
      <c r="D16" s="20"/>
      <c r="E16" s="20"/>
      <c r="F16" s="26" t="s">
        <v>15</v>
      </c>
      <c r="G16" s="26" t="s">
        <v>85</v>
      </c>
      <c r="H16" s="47">
        <f>5200*10</f>
        <v>52000</v>
      </c>
      <c r="I16" s="58"/>
      <c r="J16" s="56" t="s">
        <v>91</v>
      </c>
      <c r="K16" s="59" t="s">
        <v>7</v>
      </c>
    </row>
    <row r="17" spans="1:11" s="1" customFormat="1" ht="24.75" customHeight="1" x14ac:dyDescent="0.2">
      <c r="A17" s="56"/>
      <c r="B17" s="26"/>
      <c r="C17" s="20"/>
      <c r="D17" s="20"/>
      <c r="E17" s="20"/>
      <c r="F17" s="26" t="s">
        <v>18</v>
      </c>
      <c r="G17" s="26" t="s">
        <v>85</v>
      </c>
      <c r="H17" s="47">
        <f>5200*10</f>
        <v>52000</v>
      </c>
      <c r="I17" s="58"/>
      <c r="J17" s="56" t="s">
        <v>91</v>
      </c>
      <c r="K17" s="59" t="s">
        <v>7</v>
      </c>
    </row>
    <row r="18" spans="1:11" s="1" customFormat="1" ht="24.75" customHeight="1" x14ac:dyDescent="0.2">
      <c r="A18" s="56"/>
      <c r="B18" s="26"/>
      <c r="C18" s="20"/>
      <c r="D18" s="20"/>
      <c r="E18" s="20"/>
      <c r="F18" s="26" t="s">
        <v>19</v>
      </c>
      <c r="G18" s="26" t="s">
        <v>87</v>
      </c>
      <c r="H18" s="47">
        <f>5200*4</f>
        <v>20800</v>
      </c>
      <c r="I18" s="58"/>
      <c r="J18" s="56" t="s">
        <v>91</v>
      </c>
      <c r="K18" s="59" t="s">
        <v>7</v>
      </c>
    </row>
    <row r="19" spans="1:11" s="1" customFormat="1" ht="24.75" customHeight="1" x14ac:dyDescent="0.2">
      <c r="A19" s="56"/>
      <c r="B19" s="26"/>
      <c r="C19" s="20"/>
      <c r="D19" s="20"/>
      <c r="E19" s="20"/>
      <c r="F19" s="26" t="s">
        <v>13</v>
      </c>
      <c r="G19" s="26" t="s">
        <v>123</v>
      </c>
      <c r="H19" s="47">
        <f>5200*6</f>
        <v>31200</v>
      </c>
      <c r="I19" s="58"/>
      <c r="J19" s="56" t="s">
        <v>91</v>
      </c>
      <c r="K19" s="59" t="s">
        <v>7</v>
      </c>
    </row>
    <row r="20" spans="1:11" s="1" customFormat="1" ht="24.75" customHeight="1" x14ac:dyDescent="0.2">
      <c r="A20" s="56"/>
      <c r="B20" s="26"/>
      <c r="C20" s="20"/>
      <c r="D20" s="20"/>
      <c r="E20" s="20"/>
      <c r="F20" s="26" t="s">
        <v>20</v>
      </c>
      <c r="G20" s="26" t="s">
        <v>88</v>
      </c>
      <c r="H20" s="47">
        <f>5200*7</f>
        <v>36400</v>
      </c>
      <c r="I20" s="58"/>
      <c r="J20" s="56" t="s">
        <v>91</v>
      </c>
      <c r="K20" s="59" t="s">
        <v>7</v>
      </c>
    </row>
    <row r="21" spans="1:11" s="1" customFormat="1" ht="24.75" customHeight="1" x14ac:dyDescent="0.2">
      <c r="A21" s="56"/>
      <c r="B21" s="26"/>
      <c r="C21" s="20"/>
      <c r="D21" s="20"/>
      <c r="E21" s="20"/>
      <c r="F21" s="26" t="s">
        <v>22</v>
      </c>
      <c r="G21" s="26" t="s">
        <v>124</v>
      </c>
      <c r="H21" s="47">
        <f>5200*3</f>
        <v>15600</v>
      </c>
      <c r="I21" s="58"/>
      <c r="J21" s="56" t="s">
        <v>91</v>
      </c>
      <c r="K21" s="59" t="s">
        <v>7</v>
      </c>
    </row>
    <row r="22" spans="1:11" s="1" customFormat="1" ht="24.75" customHeight="1" x14ac:dyDescent="0.2">
      <c r="A22" s="56"/>
      <c r="B22" s="26"/>
      <c r="C22" s="20"/>
      <c r="D22" s="20"/>
      <c r="E22" s="20"/>
      <c r="F22" s="26" t="s">
        <v>16</v>
      </c>
      <c r="G22" s="26" t="s">
        <v>88</v>
      </c>
      <c r="H22" s="47">
        <f>5200*7</f>
        <v>36400</v>
      </c>
      <c r="I22" s="58"/>
      <c r="J22" s="56" t="s">
        <v>91</v>
      </c>
      <c r="K22" s="59" t="s">
        <v>7</v>
      </c>
    </row>
    <row r="23" spans="1:11" s="1" customFormat="1" ht="24.75" customHeight="1" x14ac:dyDescent="0.2">
      <c r="A23" s="56"/>
      <c r="B23" s="26"/>
      <c r="C23" s="20"/>
      <c r="D23" s="20"/>
      <c r="E23" s="20"/>
      <c r="F23" s="26" t="s">
        <v>17</v>
      </c>
      <c r="G23" s="26" t="s">
        <v>89</v>
      </c>
      <c r="H23" s="47">
        <f>5200*5</f>
        <v>26000</v>
      </c>
      <c r="I23" s="58"/>
      <c r="J23" s="56" t="s">
        <v>91</v>
      </c>
      <c r="K23" s="59" t="s">
        <v>7</v>
      </c>
    </row>
    <row r="24" spans="1:11" s="1" customFormat="1" ht="24.75" customHeight="1" x14ac:dyDescent="0.2">
      <c r="A24" s="56"/>
      <c r="B24" s="26"/>
      <c r="C24" s="20"/>
      <c r="D24" s="20"/>
      <c r="E24" s="20"/>
      <c r="F24" s="26" t="s">
        <v>21</v>
      </c>
      <c r="G24" s="26" t="s">
        <v>90</v>
      </c>
      <c r="H24" s="47">
        <f>5200*1</f>
        <v>5200</v>
      </c>
      <c r="I24" s="58"/>
      <c r="J24" s="56" t="s">
        <v>91</v>
      </c>
      <c r="K24" s="59" t="s">
        <v>7</v>
      </c>
    </row>
    <row r="25" spans="1:11" s="1" customFormat="1" ht="21.95" customHeight="1" x14ac:dyDescent="0.2">
      <c r="A25" s="16"/>
      <c r="B25" s="8"/>
      <c r="C25" s="72"/>
      <c r="D25" s="72"/>
      <c r="E25" s="72"/>
      <c r="F25" s="10"/>
      <c r="G25" s="52"/>
      <c r="H25" s="63" t="s">
        <v>23</v>
      </c>
      <c r="I25" s="58"/>
      <c r="J25" s="59"/>
      <c r="K25" s="59"/>
    </row>
    <row r="26" spans="1:11" s="1" customFormat="1" ht="21.95" customHeight="1" x14ac:dyDescent="0.2">
      <c r="A26" s="9"/>
      <c r="B26" s="8" t="s">
        <v>37</v>
      </c>
      <c r="C26" s="72"/>
      <c r="D26" s="72"/>
      <c r="E26" s="72"/>
      <c r="F26" s="10"/>
      <c r="G26" s="59"/>
      <c r="H26" s="11"/>
      <c r="I26" s="27"/>
      <c r="J26" s="59"/>
      <c r="K26" s="59"/>
    </row>
    <row r="27" spans="1:11" s="1" customFormat="1" ht="21.95" customHeight="1" x14ac:dyDescent="0.2">
      <c r="A27" s="9"/>
      <c r="B27" s="7" t="s">
        <v>38</v>
      </c>
      <c r="C27" s="72"/>
      <c r="D27" s="72"/>
      <c r="E27" s="72"/>
      <c r="F27" s="10"/>
      <c r="G27" s="12"/>
      <c r="H27" s="11"/>
      <c r="I27" s="27"/>
      <c r="J27" s="59"/>
      <c r="K27" s="59"/>
    </row>
    <row r="28" spans="1:11" s="1" customFormat="1" ht="21.95" customHeight="1" x14ac:dyDescent="0.2">
      <c r="A28" s="9"/>
      <c r="B28" s="8" t="s">
        <v>39</v>
      </c>
      <c r="C28" s="53" t="s">
        <v>24</v>
      </c>
      <c r="D28" s="59"/>
      <c r="E28" s="59"/>
      <c r="F28" s="13"/>
      <c r="G28" s="59"/>
      <c r="H28" s="11"/>
      <c r="I28" s="27"/>
      <c r="J28" s="28"/>
      <c r="K28" s="67"/>
    </row>
    <row r="29" spans="1:11" s="1" customFormat="1" ht="21.95" customHeight="1" x14ac:dyDescent="0.2">
      <c r="A29" s="9"/>
      <c r="B29" s="7" t="s">
        <v>70</v>
      </c>
      <c r="C29" s="53" t="s">
        <v>23</v>
      </c>
      <c r="D29" s="2"/>
      <c r="E29" s="2"/>
      <c r="F29" s="13" t="s">
        <v>14</v>
      </c>
      <c r="G29" s="59" t="s">
        <v>48</v>
      </c>
      <c r="H29" s="11">
        <f>25000*3</f>
        <v>75000</v>
      </c>
      <c r="I29" s="27"/>
      <c r="J29" s="48">
        <v>3</v>
      </c>
      <c r="K29" s="59" t="s">
        <v>7</v>
      </c>
    </row>
    <row r="30" spans="1:11" s="1" customFormat="1" ht="21.95" customHeight="1" x14ac:dyDescent="0.2">
      <c r="A30" s="9"/>
      <c r="B30" s="6"/>
      <c r="C30" s="53"/>
      <c r="D30" s="2"/>
      <c r="E30" s="2"/>
      <c r="F30" s="13" t="s">
        <v>12</v>
      </c>
      <c r="G30" s="59" t="s">
        <v>50</v>
      </c>
      <c r="H30" s="11">
        <f>5*25000</f>
        <v>125000</v>
      </c>
      <c r="I30" s="27"/>
      <c r="J30" s="48">
        <v>3</v>
      </c>
      <c r="K30" s="59" t="s">
        <v>7</v>
      </c>
    </row>
    <row r="31" spans="1:11" s="1" customFormat="1" ht="21.95" customHeight="1" x14ac:dyDescent="0.2">
      <c r="A31" s="9"/>
      <c r="B31" s="14" t="s">
        <v>23</v>
      </c>
      <c r="C31" s="53"/>
      <c r="D31" s="2"/>
      <c r="E31" s="2"/>
      <c r="F31" s="13" t="s">
        <v>15</v>
      </c>
      <c r="G31" s="59" t="s">
        <v>49</v>
      </c>
      <c r="H31" s="11">
        <f>2*25000</f>
        <v>50000</v>
      </c>
      <c r="I31" s="27"/>
      <c r="J31" s="48">
        <v>3</v>
      </c>
      <c r="K31" s="59" t="s">
        <v>7</v>
      </c>
    </row>
    <row r="32" spans="1:11" s="1" customFormat="1" ht="21.95" customHeight="1" x14ac:dyDescent="0.2">
      <c r="A32" s="9"/>
      <c r="B32" s="6"/>
      <c r="C32" s="53"/>
      <c r="D32" s="2"/>
      <c r="E32" s="2"/>
      <c r="F32" s="13" t="s">
        <v>18</v>
      </c>
      <c r="G32" s="59" t="s">
        <v>53</v>
      </c>
      <c r="H32" s="11">
        <v>25000</v>
      </c>
      <c r="I32" s="27"/>
      <c r="J32" s="48">
        <v>3</v>
      </c>
      <c r="K32" s="59" t="s">
        <v>7</v>
      </c>
    </row>
    <row r="33" spans="1:11" s="1" customFormat="1" ht="21.95" customHeight="1" x14ac:dyDescent="0.2">
      <c r="A33" s="9"/>
      <c r="B33" s="6"/>
      <c r="C33" s="53"/>
      <c r="D33" s="2"/>
      <c r="E33" s="2"/>
      <c r="F33" s="13" t="s">
        <v>19</v>
      </c>
      <c r="G33" s="59" t="s">
        <v>53</v>
      </c>
      <c r="H33" s="11">
        <v>25000</v>
      </c>
      <c r="I33" s="30"/>
      <c r="J33" s="48">
        <v>3</v>
      </c>
      <c r="K33" s="59" t="s">
        <v>7</v>
      </c>
    </row>
    <row r="34" spans="1:11" s="1" customFormat="1" ht="21.95" customHeight="1" x14ac:dyDescent="0.2">
      <c r="A34" s="9"/>
      <c r="B34" s="6"/>
      <c r="C34" s="53"/>
      <c r="D34" s="2"/>
      <c r="E34" s="2"/>
      <c r="F34" s="13" t="s">
        <v>13</v>
      </c>
      <c r="G34" s="59" t="s">
        <v>53</v>
      </c>
      <c r="H34" s="11">
        <v>25000</v>
      </c>
      <c r="I34" s="27"/>
      <c r="J34" s="48">
        <v>3</v>
      </c>
      <c r="K34" s="59" t="s">
        <v>7</v>
      </c>
    </row>
    <row r="35" spans="1:11" s="1" customFormat="1" ht="21.95" customHeight="1" x14ac:dyDescent="0.2">
      <c r="A35" s="9"/>
      <c r="B35" s="6"/>
      <c r="C35" s="53"/>
      <c r="D35" s="2"/>
      <c r="E35" s="2"/>
      <c r="F35" s="13" t="s">
        <v>20</v>
      </c>
      <c r="G35" s="59" t="s">
        <v>53</v>
      </c>
      <c r="H35" s="11">
        <v>25000</v>
      </c>
      <c r="I35" s="27"/>
      <c r="J35" s="48">
        <v>3</v>
      </c>
      <c r="K35" s="59" t="s">
        <v>7</v>
      </c>
    </row>
    <row r="36" spans="1:11" s="1" customFormat="1" ht="21.95" customHeight="1" x14ac:dyDescent="0.2">
      <c r="A36" s="9"/>
      <c r="B36" s="6"/>
      <c r="C36" s="53"/>
      <c r="D36" s="2"/>
      <c r="E36" s="2"/>
      <c r="F36" s="13" t="s">
        <v>16</v>
      </c>
      <c r="G36" s="59" t="s">
        <v>53</v>
      </c>
      <c r="H36" s="11">
        <v>25000</v>
      </c>
      <c r="I36" s="27"/>
      <c r="J36" s="48">
        <v>3</v>
      </c>
      <c r="K36" s="59" t="s">
        <v>7</v>
      </c>
    </row>
    <row r="37" spans="1:11" s="1" customFormat="1" ht="21.95" customHeight="1" x14ac:dyDescent="0.2">
      <c r="A37" s="9"/>
      <c r="B37" s="15" t="s">
        <v>55</v>
      </c>
      <c r="C37" s="53"/>
      <c r="D37" s="2"/>
      <c r="E37" s="2"/>
      <c r="F37" s="13" t="s">
        <v>93</v>
      </c>
      <c r="G37" s="59"/>
      <c r="H37" s="4">
        <v>195000</v>
      </c>
      <c r="I37" s="27"/>
      <c r="J37" s="48">
        <v>3</v>
      </c>
      <c r="K37" s="59" t="s">
        <v>25</v>
      </c>
    </row>
    <row r="38" spans="1:11" s="1" customFormat="1" ht="21.95" customHeight="1" x14ac:dyDescent="0.2">
      <c r="A38" s="9"/>
      <c r="B38" s="15"/>
      <c r="C38" s="53"/>
      <c r="D38" s="2"/>
      <c r="E38" s="2"/>
      <c r="F38" s="13"/>
      <c r="G38" s="59"/>
      <c r="H38" s="4"/>
      <c r="I38" s="27"/>
      <c r="J38" s="28"/>
      <c r="K38" s="59"/>
    </row>
    <row r="39" spans="1:11" s="1" customFormat="1" ht="21.95" customHeight="1" x14ac:dyDescent="0.2">
      <c r="A39" s="9"/>
      <c r="B39" s="6" t="s">
        <v>40</v>
      </c>
      <c r="C39" s="53"/>
      <c r="D39" s="2"/>
      <c r="E39" s="2"/>
      <c r="F39" s="13"/>
      <c r="G39" s="59"/>
      <c r="H39" s="4"/>
      <c r="I39" s="27"/>
      <c r="J39" s="28"/>
      <c r="K39" s="59"/>
    </row>
    <row r="40" spans="1:11" s="1" customFormat="1" ht="21.95" customHeight="1" x14ac:dyDescent="0.2">
      <c r="A40" s="9"/>
      <c r="B40" s="15" t="s">
        <v>41</v>
      </c>
      <c r="C40" s="53"/>
      <c r="D40" s="59"/>
      <c r="E40" s="59"/>
      <c r="F40" s="10"/>
      <c r="G40" s="12"/>
      <c r="H40" s="4"/>
      <c r="I40" s="27"/>
      <c r="J40" s="29"/>
      <c r="K40" s="59"/>
    </row>
    <row r="41" spans="1:11" s="1" customFormat="1" ht="21.95" customHeight="1" x14ac:dyDescent="0.2">
      <c r="A41" s="9"/>
      <c r="B41" s="6" t="s">
        <v>42</v>
      </c>
      <c r="C41" s="72"/>
      <c r="D41" s="72"/>
      <c r="E41" s="72"/>
      <c r="F41" s="10"/>
      <c r="G41" s="12"/>
      <c r="H41" s="4"/>
      <c r="I41" s="33"/>
      <c r="J41" s="59"/>
      <c r="K41" s="59"/>
    </row>
    <row r="42" spans="1:11" s="1" customFormat="1" ht="21.95" customHeight="1" x14ac:dyDescent="0.2">
      <c r="A42" s="9"/>
      <c r="B42" s="8" t="s">
        <v>43</v>
      </c>
      <c r="C42" s="71"/>
      <c r="D42" s="71"/>
      <c r="E42" s="71"/>
      <c r="F42" s="10"/>
      <c r="G42" s="12"/>
      <c r="H42" s="4"/>
      <c r="I42" s="27"/>
      <c r="J42" s="59"/>
      <c r="K42" s="59"/>
    </row>
    <row r="43" spans="1:11" s="1" customFormat="1" ht="21.95" customHeight="1" x14ac:dyDescent="0.2">
      <c r="A43" s="16"/>
      <c r="B43" s="8" t="s">
        <v>127</v>
      </c>
      <c r="C43" s="53" t="s">
        <v>23</v>
      </c>
      <c r="D43" s="52"/>
      <c r="E43" s="52"/>
      <c r="F43" s="13"/>
      <c r="G43" s="17"/>
      <c r="H43" s="4"/>
      <c r="I43" s="31"/>
      <c r="J43" s="29"/>
      <c r="K43" s="59"/>
    </row>
    <row r="44" spans="1:11" s="1" customFormat="1" ht="21.95" customHeight="1" x14ac:dyDescent="0.2">
      <c r="A44" s="16"/>
      <c r="B44" s="8" t="s">
        <v>56</v>
      </c>
      <c r="C44" s="53" t="s">
        <v>24</v>
      </c>
      <c r="D44" s="52"/>
      <c r="E44" s="52"/>
      <c r="F44" s="13"/>
      <c r="G44" s="17"/>
      <c r="H44" s="4"/>
      <c r="I44" s="31"/>
      <c r="J44" s="29"/>
      <c r="K44" s="59"/>
    </row>
    <row r="45" spans="1:11" s="1" customFormat="1" ht="21.95" customHeight="1" x14ac:dyDescent="0.2">
      <c r="A45" s="16"/>
      <c r="B45" s="8"/>
      <c r="C45" s="53"/>
      <c r="D45" s="52"/>
      <c r="E45" s="52"/>
      <c r="F45" s="13" t="s">
        <v>14</v>
      </c>
      <c r="G45" s="17" t="s">
        <v>52</v>
      </c>
      <c r="H45" s="4">
        <f>15000*4</f>
        <v>60000</v>
      </c>
      <c r="I45" s="31"/>
      <c r="J45" s="48">
        <v>3</v>
      </c>
      <c r="K45" s="59" t="s">
        <v>7</v>
      </c>
    </row>
    <row r="46" spans="1:11" s="1" customFormat="1" ht="21.95" customHeight="1" x14ac:dyDescent="0.2">
      <c r="A46" s="16"/>
      <c r="B46" s="8"/>
      <c r="C46" s="53" t="s">
        <v>23</v>
      </c>
      <c r="D46" s="52"/>
      <c r="E46" s="52"/>
      <c r="F46" s="13" t="s">
        <v>12</v>
      </c>
      <c r="G46" s="17" t="s">
        <v>53</v>
      </c>
      <c r="H46" s="4">
        <f>15000*1</f>
        <v>15000</v>
      </c>
      <c r="I46" s="31"/>
      <c r="J46" s="48">
        <v>3</v>
      </c>
      <c r="K46" s="59" t="s">
        <v>7</v>
      </c>
    </row>
    <row r="47" spans="1:11" s="1" customFormat="1" ht="21.95" customHeight="1" x14ac:dyDescent="0.2">
      <c r="A47" s="16"/>
      <c r="B47" s="8"/>
      <c r="C47" s="53"/>
      <c r="D47" s="52"/>
      <c r="E47" s="52"/>
      <c r="F47" s="13" t="s">
        <v>15</v>
      </c>
      <c r="G47" s="17" t="s">
        <v>47</v>
      </c>
      <c r="H47" s="4">
        <f>15000*7</f>
        <v>105000</v>
      </c>
      <c r="I47" s="31"/>
      <c r="J47" s="48">
        <v>3</v>
      </c>
      <c r="K47" s="59" t="s">
        <v>7</v>
      </c>
    </row>
    <row r="48" spans="1:11" s="1" customFormat="1" ht="21.95" customHeight="1" x14ac:dyDescent="0.2">
      <c r="A48" s="16"/>
      <c r="B48" s="8"/>
      <c r="C48" s="53"/>
      <c r="D48" s="52"/>
      <c r="E48" s="52"/>
      <c r="F48" s="13" t="s">
        <v>16</v>
      </c>
      <c r="G48" s="17" t="s">
        <v>49</v>
      </c>
      <c r="H48" s="4">
        <f>15000*2</f>
        <v>30000</v>
      </c>
      <c r="I48" s="31"/>
      <c r="J48" s="48">
        <v>3</v>
      </c>
      <c r="K48" s="59" t="s">
        <v>7</v>
      </c>
    </row>
    <row r="49" spans="1:11" s="1" customFormat="1" ht="21.95" customHeight="1" x14ac:dyDescent="0.2">
      <c r="A49" s="16"/>
      <c r="B49" s="8"/>
      <c r="C49" s="53"/>
      <c r="D49" s="52"/>
      <c r="E49" s="52"/>
      <c r="F49" s="13" t="s">
        <v>17</v>
      </c>
      <c r="G49" s="17" t="s">
        <v>51</v>
      </c>
      <c r="H49" s="4">
        <f>15000*6</f>
        <v>90000</v>
      </c>
      <c r="I49" s="31"/>
      <c r="J49" s="48">
        <v>3</v>
      </c>
      <c r="K49" s="59" t="s">
        <v>7</v>
      </c>
    </row>
    <row r="50" spans="1:11" s="1" customFormat="1" ht="21.95" customHeight="1" x14ac:dyDescent="0.2">
      <c r="A50" s="16"/>
      <c r="B50" s="8"/>
      <c r="C50" s="53"/>
      <c r="D50" s="52"/>
      <c r="E50" s="52"/>
      <c r="F50" s="13" t="s">
        <v>18</v>
      </c>
      <c r="G50" s="17" t="s">
        <v>53</v>
      </c>
      <c r="H50" s="4">
        <f>15000*1</f>
        <v>15000</v>
      </c>
      <c r="I50" s="31"/>
      <c r="J50" s="48">
        <v>3</v>
      </c>
      <c r="K50" s="59" t="s">
        <v>7</v>
      </c>
    </row>
    <row r="51" spans="1:11" s="1" customFormat="1" ht="21.95" customHeight="1" x14ac:dyDescent="0.2">
      <c r="A51" s="16"/>
      <c r="B51" s="8"/>
      <c r="C51" s="53"/>
      <c r="D51" s="52"/>
      <c r="E51" s="52"/>
      <c r="F51" s="13" t="s">
        <v>19</v>
      </c>
      <c r="G51" s="17" t="s">
        <v>47</v>
      </c>
      <c r="H51" s="4">
        <f>15000*7</f>
        <v>105000</v>
      </c>
      <c r="I51" s="31"/>
      <c r="J51" s="48">
        <v>3</v>
      </c>
      <c r="K51" s="59" t="s">
        <v>7</v>
      </c>
    </row>
    <row r="52" spans="1:11" s="1" customFormat="1" ht="21.95" customHeight="1" x14ac:dyDescent="0.2">
      <c r="A52" s="16"/>
      <c r="B52" s="8"/>
      <c r="C52" s="53"/>
      <c r="D52" s="52"/>
      <c r="E52" s="52"/>
      <c r="F52" s="13" t="s">
        <v>20</v>
      </c>
      <c r="G52" s="17" t="s">
        <v>53</v>
      </c>
      <c r="H52" s="4">
        <f>15000*1</f>
        <v>15000</v>
      </c>
      <c r="I52" s="31"/>
      <c r="J52" s="48">
        <v>3</v>
      </c>
      <c r="K52" s="59" t="s">
        <v>7</v>
      </c>
    </row>
    <row r="53" spans="1:11" s="1" customFormat="1" ht="21.95" customHeight="1" x14ac:dyDescent="0.2">
      <c r="A53" s="16"/>
      <c r="B53" s="8"/>
      <c r="C53" s="53"/>
      <c r="D53" s="52"/>
      <c r="E53" s="52"/>
      <c r="F53" s="13" t="s">
        <v>22</v>
      </c>
      <c r="G53" s="17" t="s">
        <v>51</v>
      </c>
      <c r="H53" s="4">
        <f>15000*6</f>
        <v>90000</v>
      </c>
      <c r="I53" s="31"/>
      <c r="J53" s="48">
        <v>3</v>
      </c>
      <c r="K53" s="59" t="s">
        <v>7</v>
      </c>
    </row>
    <row r="54" spans="1:11" s="1" customFormat="1" ht="21.95" customHeight="1" x14ac:dyDescent="0.2">
      <c r="A54" s="16"/>
      <c r="B54" s="8" t="s">
        <v>57</v>
      </c>
      <c r="C54" s="53"/>
      <c r="D54" s="52"/>
      <c r="E54" s="52"/>
      <c r="F54" s="13"/>
      <c r="G54" s="17"/>
      <c r="H54" s="4"/>
      <c r="I54" s="31"/>
      <c r="J54" s="29"/>
      <c r="K54" s="59"/>
    </row>
    <row r="55" spans="1:11" s="1" customFormat="1" ht="21.95" customHeight="1" x14ac:dyDescent="0.2">
      <c r="A55" s="16"/>
      <c r="B55" s="8" t="s">
        <v>58</v>
      </c>
      <c r="C55" s="53"/>
      <c r="D55" s="52"/>
      <c r="E55" s="52"/>
      <c r="F55" s="13"/>
      <c r="G55" s="17"/>
      <c r="H55" s="4"/>
      <c r="I55" s="31"/>
      <c r="J55" s="29"/>
      <c r="K55" s="59"/>
    </row>
    <row r="56" spans="1:11" s="1" customFormat="1" ht="21.95" customHeight="1" x14ac:dyDescent="0.2">
      <c r="A56" s="16"/>
      <c r="B56" s="7" t="s">
        <v>94</v>
      </c>
      <c r="C56" s="53"/>
      <c r="D56" s="52"/>
      <c r="E56" s="52"/>
      <c r="F56" s="13" t="s">
        <v>96</v>
      </c>
      <c r="G56" s="17" t="s">
        <v>97</v>
      </c>
      <c r="H56" s="4">
        <v>20000</v>
      </c>
      <c r="I56" s="31"/>
      <c r="J56" s="29"/>
      <c r="K56" s="59"/>
    </row>
    <row r="57" spans="1:11" s="1" customFormat="1" ht="21.95" customHeight="1" x14ac:dyDescent="0.2">
      <c r="A57" s="16"/>
      <c r="B57" s="7" t="s">
        <v>95</v>
      </c>
      <c r="C57" s="53"/>
      <c r="D57" s="52"/>
      <c r="E57" s="52"/>
      <c r="F57" s="13"/>
      <c r="G57" s="17"/>
      <c r="H57" s="3"/>
      <c r="I57" s="34"/>
      <c r="J57" s="48">
        <v>3</v>
      </c>
      <c r="K57" s="59"/>
    </row>
    <row r="58" spans="1:11" s="1" customFormat="1" ht="21.95" customHeight="1" x14ac:dyDescent="0.2">
      <c r="A58" s="16"/>
      <c r="B58" s="8" t="s">
        <v>30</v>
      </c>
      <c r="C58" s="72"/>
      <c r="D58" s="72"/>
      <c r="E58" s="72"/>
      <c r="F58" s="13"/>
      <c r="G58" s="17"/>
      <c r="H58" s="5"/>
      <c r="I58" s="35"/>
      <c r="J58" s="29"/>
      <c r="K58" s="59"/>
    </row>
    <row r="59" spans="1:11" s="1" customFormat="1" ht="21.95" customHeight="1" x14ac:dyDescent="0.2">
      <c r="A59" s="16"/>
      <c r="B59" s="8" t="s">
        <v>59</v>
      </c>
      <c r="C59" s="71"/>
      <c r="D59" s="71"/>
      <c r="E59" s="71"/>
      <c r="F59" s="13"/>
      <c r="G59" s="23"/>
      <c r="H59" s="5"/>
      <c r="I59" s="35"/>
      <c r="J59" s="29"/>
      <c r="K59" s="59"/>
    </row>
    <row r="60" spans="1:11" s="1" customFormat="1" ht="21.95" customHeight="1" x14ac:dyDescent="0.2">
      <c r="A60" s="16"/>
      <c r="B60" s="7" t="s">
        <v>60</v>
      </c>
      <c r="C60" s="71"/>
      <c r="D60" s="71"/>
      <c r="E60" s="71"/>
      <c r="F60" s="13"/>
      <c r="G60" s="17"/>
      <c r="H60" s="5"/>
      <c r="I60" s="34"/>
      <c r="J60" s="28"/>
      <c r="K60" s="59"/>
    </row>
    <row r="61" spans="1:11" s="1" customFormat="1" ht="21.95" customHeight="1" x14ac:dyDescent="0.2">
      <c r="A61" s="16"/>
      <c r="B61" s="8" t="s">
        <v>45</v>
      </c>
      <c r="C61" s="72"/>
      <c r="D61" s="72"/>
      <c r="E61" s="72"/>
      <c r="F61" s="13"/>
      <c r="G61" s="17"/>
      <c r="H61" s="5"/>
      <c r="I61" s="34"/>
      <c r="J61" s="28"/>
      <c r="K61" s="59"/>
    </row>
    <row r="62" spans="1:11" s="1" customFormat="1" ht="21.95" customHeight="1" x14ac:dyDescent="0.2">
      <c r="A62" s="16"/>
      <c r="B62" s="7" t="s">
        <v>46</v>
      </c>
      <c r="C62" s="72"/>
      <c r="D62" s="72"/>
      <c r="E62" s="72"/>
      <c r="F62" s="13"/>
      <c r="G62" s="17"/>
      <c r="H62" s="5"/>
      <c r="I62" s="34"/>
      <c r="J62" s="28"/>
      <c r="K62" s="59"/>
    </row>
    <row r="63" spans="1:11" s="1" customFormat="1" ht="21.95" customHeight="1" x14ac:dyDescent="0.2">
      <c r="A63" s="16"/>
      <c r="B63" s="8" t="s">
        <v>61</v>
      </c>
      <c r="C63" s="72"/>
      <c r="D63" s="72"/>
      <c r="E63" s="72"/>
      <c r="F63" s="13"/>
      <c r="G63" s="17"/>
      <c r="H63" s="5"/>
      <c r="I63" s="34"/>
      <c r="J63" s="28"/>
      <c r="K63" s="59"/>
    </row>
    <row r="64" spans="1:11" s="1" customFormat="1" ht="21.95" customHeight="1" x14ac:dyDescent="0.2">
      <c r="A64" s="16"/>
      <c r="B64" s="8" t="s">
        <v>62</v>
      </c>
      <c r="C64" s="72"/>
      <c r="D64" s="72"/>
      <c r="E64" s="72"/>
      <c r="F64" s="13"/>
      <c r="G64" s="17"/>
      <c r="H64" s="5"/>
      <c r="I64" s="34"/>
      <c r="J64" s="28"/>
      <c r="K64" s="59"/>
    </row>
    <row r="65" spans="1:11" s="1" customFormat="1" ht="21.95" customHeight="1" x14ac:dyDescent="0.2">
      <c r="A65" s="16"/>
      <c r="B65" s="7" t="s">
        <v>63</v>
      </c>
      <c r="C65" s="71" t="s">
        <v>24</v>
      </c>
      <c r="D65" s="71"/>
      <c r="E65" s="71"/>
      <c r="F65" s="13" t="s">
        <v>23</v>
      </c>
      <c r="G65" s="17"/>
      <c r="H65" s="5"/>
      <c r="I65" s="34"/>
      <c r="J65" s="28"/>
      <c r="K65" s="59"/>
    </row>
    <row r="66" spans="1:11" s="1" customFormat="1" ht="21.95" customHeight="1" x14ac:dyDescent="0.2">
      <c r="A66" s="16"/>
      <c r="B66" s="7"/>
      <c r="C66" s="53" t="s">
        <v>98</v>
      </c>
      <c r="D66" s="52">
        <v>4</v>
      </c>
      <c r="E66" s="53" t="s">
        <v>99</v>
      </c>
      <c r="F66" s="25" t="s">
        <v>16</v>
      </c>
      <c r="G66" s="17" t="s">
        <v>53</v>
      </c>
      <c r="H66" s="5">
        <v>185000</v>
      </c>
      <c r="I66" s="34"/>
      <c r="J66" s="48">
        <v>3</v>
      </c>
      <c r="K66" s="59"/>
    </row>
    <row r="67" spans="1:11" s="1" customFormat="1" ht="21.95" customHeight="1" x14ac:dyDescent="0.2">
      <c r="A67" s="16"/>
      <c r="B67" s="8"/>
      <c r="C67" s="72"/>
      <c r="D67" s="72"/>
      <c r="E67" s="72"/>
      <c r="F67" s="25"/>
      <c r="G67" s="17"/>
      <c r="H67" s="5"/>
      <c r="I67" s="34"/>
      <c r="J67" s="28"/>
      <c r="K67" s="59"/>
    </row>
    <row r="68" spans="1:11" s="1" customFormat="1" ht="21.95" customHeight="1" x14ac:dyDescent="0.2">
      <c r="A68" s="16"/>
      <c r="B68" s="18" t="s">
        <v>31</v>
      </c>
      <c r="C68" s="50"/>
      <c r="D68" s="21"/>
      <c r="E68" s="22"/>
      <c r="F68" s="25"/>
      <c r="G68" s="17"/>
      <c r="H68" s="5"/>
      <c r="I68" s="31"/>
      <c r="J68" s="32"/>
      <c r="K68" s="59"/>
    </row>
    <row r="69" spans="1:11" s="1" customFormat="1" ht="21.95" customHeight="1" x14ac:dyDescent="0.2">
      <c r="A69" s="16"/>
      <c r="B69" s="7" t="s">
        <v>32</v>
      </c>
      <c r="C69" s="72"/>
      <c r="D69" s="72"/>
      <c r="E69" s="72"/>
      <c r="F69" s="25"/>
      <c r="G69" s="17"/>
      <c r="H69" s="5"/>
      <c r="I69" s="31"/>
      <c r="J69" s="32"/>
      <c r="K69" s="59"/>
    </row>
    <row r="70" spans="1:11" s="1" customFormat="1" ht="21.95" customHeight="1" x14ac:dyDescent="0.2">
      <c r="A70" s="16"/>
      <c r="B70" s="8" t="s">
        <v>64</v>
      </c>
      <c r="C70" s="72"/>
      <c r="D70" s="72"/>
      <c r="E70" s="72"/>
      <c r="F70" s="13"/>
      <c r="G70" s="17"/>
      <c r="H70" s="5"/>
      <c r="I70" s="31"/>
      <c r="J70" s="32"/>
      <c r="K70" s="59"/>
    </row>
    <row r="71" spans="1:11" s="1" customFormat="1" ht="21.95" customHeight="1" x14ac:dyDescent="0.2">
      <c r="A71" s="16"/>
      <c r="B71" s="7" t="s">
        <v>65</v>
      </c>
      <c r="C71" s="71"/>
      <c r="D71" s="71"/>
      <c r="E71" s="71"/>
      <c r="F71" s="13"/>
      <c r="G71" s="17"/>
      <c r="H71" s="5"/>
      <c r="I71" s="36"/>
      <c r="J71" s="32"/>
      <c r="K71" s="59"/>
    </row>
    <row r="72" spans="1:11" s="1" customFormat="1" ht="21.95" customHeight="1" x14ac:dyDescent="0.2">
      <c r="A72" s="16"/>
      <c r="B72" s="8" t="s">
        <v>66</v>
      </c>
      <c r="C72" s="72"/>
      <c r="D72" s="72"/>
      <c r="E72" s="72"/>
      <c r="F72" s="13"/>
      <c r="G72" s="17"/>
      <c r="H72" s="5"/>
      <c r="I72" s="31"/>
      <c r="J72" s="32"/>
      <c r="K72" s="59"/>
    </row>
    <row r="73" spans="1:11" s="1" customFormat="1" ht="21.95" customHeight="1" x14ac:dyDescent="0.2">
      <c r="A73" s="16"/>
      <c r="B73" s="8" t="s">
        <v>67</v>
      </c>
      <c r="C73" s="72"/>
      <c r="D73" s="72"/>
      <c r="E73" s="72"/>
      <c r="F73" s="13"/>
      <c r="G73" s="17"/>
      <c r="H73" s="5"/>
      <c r="I73" s="31"/>
      <c r="J73" s="32"/>
      <c r="K73" s="59"/>
    </row>
    <row r="74" spans="1:11" s="1" customFormat="1" ht="21.95" customHeight="1" x14ac:dyDescent="0.2">
      <c r="A74" s="16"/>
      <c r="B74" s="7" t="s">
        <v>68</v>
      </c>
      <c r="C74" s="72"/>
      <c r="D74" s="72"/>
      <c r="E74" s="72"/>
      <c r="F74" s="13"/>
      <c r="G74" s="17"/>
      <c r="H74" s="5"/>
      <c r="I74" s="31"/>
      <c r="J74" s="32"/>
      <c r="K74" s="59"/>
    </row>
    <row r="75" spans="1:11" s="1" customFormat="1" ht="21.95" customHeight="1" x14ac:dyDescent="0.2">
      <c r="A75" s="16"/>
      <c r="B75" s="8" t="s">
        <v>69</v>
      </c>
      <c r="C75" s="68" t="s">
        <v>24</v>
      </c>
      <c r="D75" s="69"/>
      <c r="E75" s="70"/>
      <c r="F75" s="13"/>
      <c r="G75" s="17" t="s">
        <v>23</v>
      </c>
      <c r="H75" s="5" t="s">
        <v>23</v>
      </c>
      <c r="I75" s="31"/>
      <c r="J75" s="32"/>
      <c r="K75" s="59"/>
    </row>
    <row r="76" spans="1:11" s="1" customFormat="1" ht="21.95" customHeight="1" x14ac:dyDescent="0.2">
      <c r="A76" s="16"/>
      <c r="B76" s="8"/>
      <c r="C76" s="53" t="s">
        <v>109</v>
      </c>
      <c r="D76" s="52">
        <v>10</v>
      </c>
      <c r="E76" s="52" t="s">
        <v>110</v>
      </c>
      <c r="F76" s="13" t="s">
        <v>12</v>
      </c>
      <c r="G76" s="13" t="s">
        <v>53</v>
      </c>
      <c r="H76" s="17">
        <v>3000</v>
      </c>
      <c r="I76" s="31"/>
      <c r="J76" s="32">
        <v>3</v>
      </c>
      <c r="K76" s="59"/>
    </row>
    <row r="77" spans="1:11" s="1" customFormat="1" ht="21.95" customHeight="1" x14ac:dyDescent="0.2">
      <c r="A77" s="16"/>
      <c r="B77" s="8"/>
      <c r="C77" s="53" t="s">
        <v>111</v>
      </c>
      <c r="D77" s="52">
        <v>2</v>
      </c>
      <c r="E77" s="52" t="s">
        <v>18</v>
      </c>
      <c r="F77" s="13" t="s">
        <v>18</v>
      </c>
      <c r="G77" s="13" t="s">
        <v>53</v>
      </c>
      <c r="H77" s="17">
        <v>3000</v>
      </c>
      <c r="I77" s="31"/>
      <c r="J77" s="32">
        <v>3</v>
      </c>
      <c r="K77" s="59"/>
    </row>
    <row r="78" spans="1:11" s="1" customFormat="1" ht="21.95" customHeight="1" x14ac:dyDescent="0.2">
      <c r="A78" s="16"/>
      <c r="B78" s="8"/>
      <c r="C78" s="53" t="s">
        <v>112</v>
      </c>
      <c r="D78" s="52">
        <v>1</v>
      </c>
      <c r="E78" s="52" t="s">
        <v>113</v>
      </c>
      <c r="F78" s="13" t="s">
        <v>17</v>
      </c>
      <c r="G78" s="13" t="s">
        <v>53</v>
      </c>
      <c r="H78" s="17">
        <v>3000</v>
      </c>
      <c r="I78" s="31"/>
      <c r="J78" s="32">
        <v>3</v>
      </c>
      <c r="K78" s="59"/>
    </row>
    <row r="79" spans="1:11" s="1" customFormat="1" ht="21.95" customHeight="1" x14ac:dyDescent="0.2">
      <c r="A79" s="16"/>
      <c r="B79" s="8"/>
      <c r="C79" s="53" t="s">
        <v>114</v>
      </c>
      <c r="D79" s="52">
        <v>2</v>
      </c>
      <c r="E79" s="52" t="s">
        <v>115</v>
      </c>
      <c r="F79" s="13" t="s">
        <v>16</v>
      </c>
      <c r="G79" s="13" t="s">
        <v>53</v>
      </c>
      <c r="H79" s="17">
        <v>3000</v>
      </c>
      <c r="I79" s="31"/>
      <c r="J79" s="32">
        <v>3</v>
      </c>
      <c r="K79" s="59"/>
    </row>
    <row r="80" spans="1:11" s="1" customFormat="1" ht="21.95" customHeight="1" x14ac:dyDescent="0.2">
      <c r="A80" s="16"/>
      <c r="B80" s="8"/>
      <c r="C80" s="53" t="s">
        <v>108</v>
      </c>
      <c r="D80" s="52">
        <v>7</v>
      </c>
      <c r="E80" s="52" t="s">
        <v>116</v>
      </c>
      <c r="F80" s="13" t="s">
        <v>20</v>
      </c>
      <c r="G80" s="13" t="s">
        <v>53</v>
      </c>
      <c r="H80" s="17">
        <v>3000</v>
      </c>
      <c r="I80" s="31"/>
      <c r="J80" s="32">
        <v>3</v>
      </c>
      <c r="K80" s="59"/>
    </row>
    <row r="81" spans="1:11" s="1" customFormat="1" ht="26.25" customHeight="1" x14ac:dyDescent="0.2">
      <c r="A81" s="16"/>
      <c r="B81" s="8" t="s">
        <v>71</v>
      </c>
      <c r="C81" s="72"/>
      <c r="D81" s="72"/>
      <c r="E81" s="72"/>
      <c r="F81" s="13"/>
      <c r="G81" s="17"/>
      <c r="H81" s="5"/>
      <c r="I81" s="31"/>
      <c r="J81" s="32"/>
      <c r="K81" s="59"/>
    </row>
    <row r="82" spans="1:11" s="1" customFormat="1" ht="21.95" customHeight="1" x14ac:dyDescent="0.2">
      <c r="A82" s="16"/>
      <c r="B82" s="8" t="s">
        <v>72</v>
      </c>
      <c r="C82" s="71" t="s">
        <v>24</v>
      </c>
      <c r="D82" s="71"/>
      <c r="E82" s="71"/>
      <c r="F82" s="13"/>
      <c r="G82" s="17"/>
      <c r="H82" s="5"/>
      <c r="I82" s="36"/>
      <c r="J82" s="32"/>
      <c r="K82" s="59"/>
    </row>
    <row r="83" spans="1:11" s="1" customFormat="1" ht="21.95" customHeight="1" x14ac:dyDescent="0.2">
      <c r="A83" s="16"/>
      <c r="B83" s="8"/>
      <c r="C83" s="53"/>
      <c r="D83" s="53"/>
      <c r="E83" s="13"/>
      <c r="F83" s="13" t="s">
        <v>14</v>
      </c>
      <c r="G83" s="17" t="s">
        <v>100</v>
      </c>
      <c r="H83" s="5">
        <f>4300*2</f>
        <v>8600</v>
      </c>
      <c r="I83" s="36"/>
      <c r="J83" s="32"/>
      <c r="K83" s="59"/>
    </row>
    <row r="84" spans="1:11" s="1" customFormat="1" ht="21.95" customHeight="1" x14ac:dyDescent="0.2">
      <c r="A84" s="16"/>
      <c r="B84" s="8"/>
      <c r="C84" s="53"/>
      <c r="D84" s="53"/>
      <c r="E84" s="13"/>
      <c r="F84" s="13" t="s">
        <v>12</v>
      </c>
      <c r="G84" s="17" t="s">
        <v>101</v>
      </c>
      <c r="H84" s="5">
        <f>4300*2</f>
        <v>8600</v>
      </c>
      <c r="I84" s="36"/>
      <c r="J84" s="32"/>
      <c r="K84" s="59"/>
    </row>
    <row r="85" spans="1:11" s="1" customFormat="1" ht="21.95" customHeight="1" x14ac:dyDescent="0.2">
      <c r="A85" s="16"/>
      <c r="B85" s="8"/>
      <c r="C85" s="53"/>
      <c r="D85" s="53"/>
      <c r="E85" s="13"/>
      <c r="F85" s="13" t="s">
        <v>16</v>
      </c>
      <c r="G85" s="17" t="s">
        <v>102</v>
      </c>
      <c r="H85" s="5">
        <f>4300*1</f>
        <v>4300</v>
      </c>
      <c r="I85" s="36"/>
      <c r="J85" s="32"/>
      <c r="K85" s="59"/>
    </row>
    <row r="86" spans="1:11" s="1" customFormat="1" ht="21.95" customHeight="1" x14ac:dyDescent="0.2">
      <c r="A86" s="16"/>
      <c r="B86" s="8"/>
      <c r="C86" s="53"/>
      <c r="D86" s="53"/>
      <c r="E86" s="13"/>
      <c r="F86" s="13" t="s">
        <v>17</v>
      </c>
      <c r="G86" s="17" t="s">
        <v>102</v>
      </c>
      <c r="H86" s="5">
        <f>4300*2</f>
        <v>8600</v>
      </c>
      <c r="I86" s="36"/>
      <c r="J86" s="32"/>
      <c r="K86" s="59"/>
    </row>
    <row r="87" spans="1:11" s="1" customFormat="1" ht="21.95" customHeight="1" x14ac:dyDescent="0.2">
      <c r="A87" s="16"/>
      <c r="B87" s="8"/>
      <c r="C87" s="53"/>
      <c r="D87" s="53"/>
      <c r="E87" s="13"/>
      <c r="F87" s="13" t="s">
        <v>18</v>
      </c>
      <c r="G87" s="17" t="s">
        <v>102</v>
      </c>
      <c r="H87" s="5">
        <f>4300*2</f>
        <v>8600</v>
      </c>
      <c r="I87" s="36"/>
      <c r="J87" s="32"/>
      <c r="K87" s="59"/>
    </row>
    <row r="88" spans="1:11" s="1" customFormat="1" ht="21.95" customHeight="1" x14ac:dyDescent="0.2">
      <c r="A88" s="16"/>
      <c r="B88" s="8"/>
      <c r="C88" s="53"/>
      <c r="D88" s="53"/>
      <c r="E88" s="13"/>
      <c r="F88" s="13" t="s">
        <v>19</v>
      </c>
      <c r="G88" s="17" t="s">
        <v>100</v>
      </c>
      <c r="H88" s="5">
        <f>4300*1</f>
        <v>4300</v>
      </c>
      <c r="I88" s="36"/>
      <c r="J88" s="32"/>
      <c r="K88" s="59"/>
    </row>
    <row r="89" spans="1:11" s="1" customFormat="1" ht="21.95" customHeight="1" x14ac:dyDescent="0.2">
      <c r="A89" s="16"/>
      <c r="B89" s="8"/>
      <c r="C89" s="53"/>
      <c r="D89" s="53"/>
      <c r="E89" s="13"/>
      <c r="F89" s="13" t="s">
        <v>13</v>
      </c>
      <c r="G89" s="17" t="s">
        <v>100</v>
      </c>
      <c r="H89" s="5">
        <f>4300*2</f>
        <v>8600</v>
      </c>
      <c r="I89" s="36"/>
      <c r="J89" s="32"/>
      <c r="K89" s="59"/>
    </row>
    <row r="90" spans="1:11" s="1" customFormat="1" ht="21.95" customHeight="1" x14ac:dyDescent="0.2">
      <c r="A90" s="16"/>
      <c r="B90" s="8"/>
      <c r="C90" s="53"/>
      <c r="D90" s="53"/>
      <c r="E90" s="13"/>
      <c r="F90" s="13" t="s">
        <v>20</v>
      </c>
      <c r="G90" s="17" t="s">
        <v>100</v>
      </c>
      <c r="H90" s="5">
        <f>4300*1</f>
        <v>4300</v>
      </c>
      <c r="I90" s="36"/>
      <c r="J90" s="32"/>
      <c r="K90" s="59"/>
    </row>
    <row r="91" spans="1:11" s="1" customFormat="1" ht="21.95" customHeight="1" x14ac:dyDescent="0.2">
      <c r="A91" s="16"/>
      <c r="B91" s="8"/>
      <c r="C91" s="53"/>
      <c r="D91" s="53"/>
      <c r="E91" s="13"/>
      <c r="F91" s="13" t="s">
        <v>22</v>
      </c>
      <c r="G91" s="17" t="s">
        <v>102</v>
      </c>
      <c r="H91" s="5">
        <f>4300*2</f>
        <v>8600</v>
      </c>
      <c r="I91" s="36"/>
      <c r="J91" s="32"/>
      <c r="K91" s="59"/>
    </row>
    <row r="92" spans="1:11" s="1" customFormat="1" ht="21.95" customHeight="1" x14ac:dyDescent="0.2">
      <c r="A92" s="16"/>
      <c r="B92" s="8"/>
      <c r="C92" s="50"/>
      <c r="D92" s="51"/>
      <c r="E92" s="49"/>
      <c r="F92" s="13" t="s">
        <v>21</v>
      </c>
      <c r="G92" s="17" t="s">
        <v>103</v>
      </c>
      <c r="H92" s="5">
        <f>4300*1</f>
        <v>4300</v>
      </c>
      <c r="I92" s="36"/>
      <c r="J92" s="32"/>
      <c r="K92" s="59"/>
    </row>
    <row r="93" spans="1:11" s="1" customFormat="1" ht="21.95" customHeight="1" x14ac:dyDescent="0.2">
      <c r="A93" s="16"/>
      <c r="B93" s="8" t="s">
        <v>83</v>
      </c>
      <c r="C93" s="73"/>
      <c r="D93" s="74"/>
      <c r="E93" s="75"/>
      <c r="F93" s="13"/>
      <c r="G93" s="17"/>
      <c r="H93" s="5"/>
      <c r="I93" s="36"/>
      <c r="J93" s="32"/>
      <c r="K93" s="59"/>
    </row>
    <row r="94" spans="1:11" s="1" customFormat="1" ht="21.95" customHeight="1" x14ac:dyDescent="0.2">
      <c r="A94" s="16"/>
      <c r="B94" s="8" t="s">
        <v>73</v>
      </c>
      <c r="C94" s="71"/>
      <c r="D94" s="71"/>
      <c r="E94" s="71"/>
      <c r="F94" s="13"/>
      <c r="G94" s="17"/>
      <c r="H94" s="5"/>
      <c r="I94" s="64"/>
      <c r="J94" s="32"/>
      <c r="K94" s="59"/>
    </row>
    <row r="95" spans="1:11" s="1" customFormat="1" ht="21.95" customHeight="1" x14ac:dyDescent="0.2">
      <c r="A95" s="16"/>
      <c r="B95" s="8" t="s">
        <v>74</v>
      </c>
      <c r="C95" s="68" t="s">
        <v>24</v>
      </c>
      <c r="D95" s="69"/>
      <c r="E95" s="70"/>
      <c r="F95" s="13"/>
      <c r="G95" s="17"/>
      <c r="H95" s="5"/>
      <c r="I95" s="31"/>
      <c r="J95" s="32"/>
      <c r="K95" s="59"/>
    </row>
    <row r="96" spans="1:11" s="1" customFormat="1" ht="21.75" customHeight="1" x14ac:dyDescent="0.2">
      <c r="A96" s="16"/>
      <c r="B96" s="8"/>
      <c r="C96" s="52"/>
      <c r="D96" s="52">
        <v>1</v>
      </c>
      <c r="E96" s="52" t="s">
        <v>18</v>
      </c>
      <c r="F96" s="13" t="s">
        <v>18</v>
      </c>
      <c r="G96" s="19" t="s">
        <v>107</v>
      </c>
      <c r="H96" s="5">
        <v>17100</v>
      </c>
      <c r="I96" s="31"/>
      <c r="J96" s="32">
        <v>3</v>
      </c>
      <c r="K96" s="59"/>
    </row>
    <row r="97" spans="1:11" s="55" customFormat="1" ht="21.95" customHeight="1" x14ac:dyDescent="0.2">
      <c r="A97" s="37"/>
      <c r="B97" s="8" t="s">
        <v>75</v>
      </c>
      <c r="C97" s="68" t="s">
        <v>24</v>
      </c>
      <c r="D97" s="69"/>
      <c r="E97" s="70"/>
      <c r="F97" s="13"/>
      <c r="G97" s="19"/>
      <c r="H97" s="38"/>
      <c r="I97" s="39"/>
      <c r="J97" s="32"/>
      <c r="K97" s="8"/>
    </row>
    <row r="98" spans="1:11" s="1" customFormat="1" ht="21.95" customHeight="1" x14ac:dyDescent="0.2">
      <c r="A98" s="16"/>
      <c r="B98" s="8"/>
      <c r="C98" s="52"/>
      <c r="D98" s="52">
        <v>1</v>
      </c>
      <c r="E98" s="52" t="s">
        <v>18</v>
      </c>
      <c r="F98" s="13" t="s">
        <v>18</v>
      </c>
      <c r="G98" s="19" t="s">
        <v>107</v>
      </c>
      <c r="H98" s="5">
        <v>55500</v>
      </c>
      <c r="I98" s="31"/>
      <c r="J98" s="32">
        <v>3</v>
      </c>
      <c r="K98" s="59"/>
    </row>
    <row r="99" spans="1:11" s="1" customFormat="1" ht="21.95" customHeight="1" x14ac:dyDescent="0.2">
      <c r="A99" s="16"/>
      <c r="B99" s="76" t="s">
        <v>76</v>
      </c>
      <c r="C99" s="77"/>
      <c r="D99" s="21"/>
      <c r="E99" s="22"/>
      <c r="F99" s="13"/>
      <c r="G99" s="19"/>
      <c r="H99" s="5"/>
      <c r="I99" s="31"/>
      <c r="J99" s="32"/>
      <c r="K99" s="59"/>
    </row>
    <row r="100" spans="1:11" s="1" customFormat="1" ht="21.95" customHeight="1" x14ac:dyDescent="0.2">
      <c r="A100" s="16"/>
      <c r="B100" s="7" t="s">
        <v>77</v>
      </c>
      <c r="C100" s="73"/>
      <c r="D100" s="74"/>
      <c r="E100" s="75"/>
      <c r="F100" s="13"/>
      <c r="G100" s="19"/>
      <c r="H100" s="5"/>
      <c r="I100" s="31"/>
      <c r="J100" s="32"/>
      <c r="K100" s="59"/>
    </row>
    <row r="101" spans="1:11" s="1" customFormat="1" ht="21.95" customHeight="1" x14ac:dyDescent="0.2">
      <c r="A101" s="16"/>
      <c r="B101" s="8" t="s">
        <v>78</v>
      </c>
      <c r="C101" s="73"/>
      <c r="D101" s="74"/>
      <c r="E101" s="75"/>
      <c r="F101" s="13"/>
      <c r="G101" s="19"/>
      <c r="H101" s="5"/>
      <c r="I101" s="31"/>
      <c r="J101" s="32"/>
      <c r="K101" s="59"/>
    </row>
    <row r="102" spans="1:11" s="1" customFormat="1" ht="21.95" customHeight="1" x14ac:dyDescent="0.2">
      <c r="A102" s="16"/>
      <c r="B102" s="8" t="s">
        <v>80</v>
      </c>
      <c r="C102" s="68" t="s">
        <v>24</v>
      </c>
      <c r="D102" s="69"/>
      <c r="E102" s="70"/>
      <c r="F102" s="13"/>
      <c r="G102" s="19"/>
      <c r="H102" s="5"/>
      <c r="I102" s="31"/>
      <c r="J102" s="32"/>
      <c r="K102" s="59"/>
    </row>
    <row r="103" spans="1:11" s="1" customFormat="1" ht="21.95" customHeight="1" x14ac:dyDescent="0.2">
      <c r="A103" s="16"/>
      <c r="B103" s="8"/>
      <c r="C103" s="52"/>
      <c r="D103" s="52"/>
      <c r="E103" s="52"/>
      <c r="F103" s="13" t="s">
        <v>14</v>
      </c>
      <c r="G103" s="19" t="s">
        <v>117</v>
      </c>
      <c r="H103" s="5">
        <v>15750</v>
      </c>
      <c r="I103" s="31"/>
      <c r="J103" s="32" t="s">
        <v>104</v>
      </c>
      <c r="K103" s="59"/>
    </row>
    <row r="104" spans="1:11" s="1" customFormat="1" ht="21.95" customHeight="1" x14ac:dyDescent="0.2">
      <c r="A104" s="16"/>
      <c r="B104" s="8"/>
      <c r="C104" s="52"/>
      <c r="D104" s="52"/>
      <c r="E104" s="52"/>
      <c r="F104" s="13" t="s">
        <v>12</v>
      </c>
      <c r="G104" s="19" t="s">
        <v>119</v>
      </c>
      <c r="H104" s="5">
        <v>1725</v>
      </c>
      <c r="I104" s="31"/>
      <c r="J104" s="32" t="s">
        <v>104</v>
      </c>
      <c r="K104" s="59"/>
    </row>
    <row r="105" spans="1:11" s="1" customFormat="1" ht="21.95" customHeight="1" x14ac:dyDescent="0.2">
      <c r="A105" s="16"/>
      <c r="B105" s="8"/>
      <c r="C105" s="52"/>
      <c r="D105" s="52"/>
      <c r="E105" s="52"/>
      <c r="F105" s="13" t="s">
        <v>15</v>
      </c>
      <c r="G105" s="19" t="s">
        <v>120</v>
      </c>
      <c r="H105" s="5">
        <v>14175</v>
      </c>
      <c r="I105" s="31"/>
      <c r="J105" s="32" t="s">
        <v>104</v>
      </c>
      <c r="K105" s="59"/>
    </row>
    <row r="106" spans="1:11" s="1" customFormat="1" ht="21.95" customHeight="1" x14ac:dyDescent="0.2">
      <c r="A106" s="16"/>
      <c r="B106" s="8"/>
      <c r="C106" s="52"/>
      <c r="D106" s="52"/>
      <c r="E106" s="52"/>
      <c r="F106" s="13" t="s">
        <v>16</v>
      </c>
      <c r="G106" s="19" t="s">
        <v>121</v>
      </c>
      <c r="H106" s="5">
        <v>6300</v>
      </c>
      <c r="I106" s="31"/>
      <c r="J106" s="32" t="s">
        <v>104</v>
      </c>
      <c r="K106" s="59"/>
    </row>
    <row r="107" spans="1:11" s="1" customFormat="1" ht="21.95" customHeight="1" x14ac:dyDescent="0.2">
      <c r="A107" s="16"/>
      <c r="B107" s="8"/>
      <c r="C107" s="52"/>
      <c r="D107" s="52"/>
      <c r="E107" s="52"/>
      <c r="F107" s="13" t="s">
        <v>17</v>
      </c>
      <c r="G107" s="19" t="s">
        <v>121</v>
      </c>
      <c r="H107" s="5">
        <v>6300</v>
      </c>
      <c r="I107" s="31"/>
      <c r="J107" s="32" t="s">
        <v>104</v>
      </c>
      <c r="K107" s="59"/>
    </row>
    <row r="108" spans="1:11" s="1" customFormat="1" ht="21.95" customHeight="1" x14ac:dyDescent="0.2">
      <c r="A108" s="16"/>
      <c r="B108" s="8"/>
      <c r="C108" s="52"/>
      <c r="D108" s="52"/>
      <c r="E108" s="52"/>
      <c r="F108" s="13" t="s">
        <v>18</v>
      </c>
      <c r="G108" s="19" t="s">
        <v>119</v>
      </c>
      <c r="H108" s="5">
        <v>1725</v>
      </c>
      <c r="I108" s="31"/>
      <c r="J108" s="32" t="s">
        <v>104</v>
      </c>
      <c r="K108" s="59"/>
    </row>
    <row r="109" spans="1:11" s="1" customFormat="1" ht="21.95" customHeight="1" x14ac:dyDescent="0.2">
      <c r="A109" s="16"/>
      <c r="B109" s="8"/>
      <c r="C109" s="52"/>
      <c r="D109" s="52"/>
      <c r="E109" s="52"/>
      <c r="F109" s="13" t="s">
        <v>19</v>
      </c>
      <c r="G109" s="19" t="s">
        <v>120</v>
      </c>
      <c r="H109" s="5">
        <v>14175</v>
      </c>
      <c r="I109" s="31"/>
      <c r="J109" s="32" t="s">
        <v>104</v>
      </c>
      <c r="K109" s="59"/>
    </row>
    <row r="110" spans="1:11" s="1" customFormat="1" ht="21.95" customHeight="1" x14ac:dyDescent="0.2">
      <c r="A110" s="16"/>
      <c r="B110" s="8"/>
      <c r="C110" s="52"/>
      <c r="D110" s="52"/>
      <c r="E110" s="52"/>
      <c r="F110" s="13" t="s">
        <v>13</v>
      </c>
      <c r="G110" s="19" t="s">
        <v>121</v>
      </c>
      <c r="H110" s="5">
        <v>6300</v>
      </c>
      <c r="I110" s="31"/>
      <c r="J110" s="32" t="s">
        <v>104</v>
      </c>
      <c r="K110" s="59"/>
    </row>
    <row r="111" spans="1:11" s="1" customFormat="1" ht="21.95" customHeight="1" x14ac:dyDescent="0.2">
      <c r="A111" s="16"/>
      <c r="B111" s="8"/>
      <c r="C111" s="52"/>
      <c r="D111" s="52"/>
      <c r="E111" s="52"/>
      <c r="F111" s="13" t="s">
        <v>20</v>
      </c>
      <c r="G111" s="19" t="s">
        <v>118</v>
      </c>
      <c r="H111" s="5">
        <v>4725</v>
      </c>
      <c r="I111" s="31"/>
      <c r="J111" s="32" t="s">
        <v>104</v>
      </c>
      <c r="K111" s="59"/>
    </row>
    <row r="112" spans="1:11" s="1" customFormat="1" ht="21.95" customHeight="1" x14ac:dyDescent="0.2">
      <c r="A112" s="16"/>
      <c r="B112" s="8"/>
      <c r="C112" s="52"/>
      <c r="D112" s="52"/>
      <c r="E112" s="52"/>
      <c r="F112" s="13" t="s">
        <v>22</v>
      </c>
      <c r="G112" s="19" t="s">
        <v>122</v>
      </c>
      <c r="H112" s="5">
        <v>22050</v>
      </c>
      <c r="I112" s="31"/>
      <c r="J112" s="32" t="s">
        <v>104</v>
      </c>
      <c r="K112" s="59"/>
    </row>
    <row r="113" spans="1:11" s="1" customFormat="1" ht="21.95" customHeight="1" x14ac:dyDescent="0.2">
      <c r="A113" s="16"/>
      <c r="B113" s="8"/>
      <c r="C113" s="52"/>
      <c r="D113" s="52"/>
      <c r="E113" s="52"/>
      <c r="F113" s="13" t="s">
        <v>21</v>
      </c>
      <c r="G113" s="19" t="s">
        <v>119</v>
      </c>
      <c r="H113" s="5">
        <v>1775</v>
      </c>
      <c r="I113" s="31"/>
      <c r="J113" s="32" t="s">
        <v>104</v>
      </c>
      <c r="K113" s="59"/>
    </row>
    <row r="114" spans="1:11" s="1" customFormat="1" ht="21.95" customHeight="1" x14ac:dyDescent="0.2">
      <c r="A114" s="16"/>
      <c r="B114" s="8"/>
      <c r="C114" s="52"/>
      <c r="D114" s="52"/>
      <c r="E114" s="52"/>
      <c r="F114" s="13"/>
      <c r="G114" s="19"/>
      <c r="H114" s="5"/>
      <c r="I114" s="31"/>
      <c r="J114" s="32"/>
      <c r="K114" s="59"/>
    </row>
    <row r="115" spans="1:11" s="1" customFormat="1" ht="21.95" customHeight="1" x14ac:dyDescent="0.2">
      <c r="A115" s="16"/>
      <c r="B115" s="7" t="s">
        <v>79</v>
      </c>
      <c r="C115" s="52"/>
      <c r="D115" s="52"/>
      <c r="E115" s="52"/>
      <c r="F115" s="13"/>
      <c r="G115" s="19"/>
      <c r="H115" s="5"/>
      <c r="I115" s="31"/>
      <c r="J115" s="32"/>
      <c r="K115" s="59"/>
    </row>
    <row r="116" spans="1:11" s="1" customFormat="1" ht="21.95" customHeight="1" x14ac:dyDescent="0.2">
      <c r="A116" s="16"/>
      <c r="B116" s="8" t="s">
        <v>81</v>
      </c>
      <c r="C116" s="52"/>
      <c r="D116" s="52"/>
      <c r="E116" s="52"/>
      <c r="F116" s="13"/>
      <c r="G116" s="19"/>
      <c r="H116" s="5"/>
      <c r="I116" s="31"/>
      <c r="J116" s="32"/>
      <c r="K116" s="59"/>
    </row>
    <row r="117" spans="1:11" s="1" customFormat="1" ht="21.95" customHeight="1" x14ac:dyDescent="0.2">
      <c r="A117" s="16"/>
      <c r="B117" s="8" t="s">
        <v>82</v>
      </c>
      <c r="C117" s="52"/>
      <c r="D117" s="52"/>
      <c r="E117" s="52"/>
      <c r="F117" s="13" t="s">
        <v>92</v>
      </c>
      <c r="G117" s="19" t="s">
        <v>105</v>
      </c>
      <c r="H117" s="5">
        <v>15200</v>
      </c>
      <c r="I117" s="31" t="s">
        <v>106</v>
      </c>
      <c r="J117" s="32" t="s">
        <v>104</v>
      </c>
      <c r="K117" s="59" t="s">
        <v>25</v>
      </c>
    </row>
    <row r="118" spans="1:11" s="1" customFormat="1" ht="21.95" customHeight="1" x14ac:dyDescent="0.2">
      <c r="A118" s="16"/>
      <c r="B118" s="8"/>
      <c r="C118" s="52"/>
      <c r="D118" s="52"/>
      <c r="E118" s="52"/>
      <c r="F118" s="13"/>
      <c r="G118" s="19"/>
      <c r="H118" s="5"/>
      <c r="I118" s="31"/>
      <c r="J118" s="32"/>
      <c r="K118" s="59"/>
    </row>
    <row r="119" spans="1:11" ht="18.75" customHeight="1" x14ac:dyDescent="0.2">
      <c r="A119" s="16"/>
      <c r="B119" s="8"/>
      <c r="C119" s="72"/>
      <c r="D119" s="72"/>
      <c r="E119" s="72"/>
      <c r="F119" s="13" t="s">
        <v>44</v>
      </c>
      <c r="G119" s="19"/>
      <c r="H119" s="5"/>
      <c r="I119" s="31"/>
      <c r="J119" s="32"/>
      <c r="K119" s="59"/>
    </row>
  </sheetData>
  <mergeCells count="44">
    <mergeCell ref="C13:E13"/>
    <mergeCell ref="A1:K1"/>
    <mergeCell ref="B5:K5"/>
    <mergeCell ref="A7:A8"/>
    <mergeCell ref="C7:F7"/>
    <mergeCell ref="G7:G8"/>
    <mergeCell ref="I7:I8"/>
    <mergeCell ref="J7:J8"/>
    <mergeCell ref="K7:K8"/>
    <mergeCell ref="B7:B8"/>
    <mergeCell ref="B3:K3"/>
    <mergeCell ref="A2:K2"/>
    <mergeCell ref="C102:E102"/>
    <mergeCell ref="B99:C99"/>
    <mergeCell ref="C41:E41"/>
    <mergeCell ref="C27:E27"/>
    <mergeCell ref="C42:E42"/>
    <mergeCell ref="C73:E73"/>
    <mergeCell ref="C74:E74"/>
    <mergeCell ref="C60:E60"/>
    <mergeCell ref="C61:E61"/>
    <mergeCell ref="C67:E67"/>
    <mergeCell ref="C62:E62"/>
    <mergeCell ref="C69:E69"/>
    <mergeCell ref="C70:E70"/>
    <mergeCell ref="C71:E71"/>
    <mergeCell ref="C63:E63"/>
    <mergeCell ref="C64:E64"/>
    <mergeCell ref="C95:E95"/>
    <mergeCell ref="C94:E94"/>
    <mergeCell ref="C25:E25"/>
    <mergeCell ref="C26:E26"/>
    <mergeCell ref="C119:E119"/>
    <mergeCell ref="C81:E81"/>
    <mergeCell ref="C82:E82"/>
    <mergeCell ref="C97:E97"/>
    <mergeCell ref="C75:E75"/>
    <mergeCell ref="C59:E59"/>
    <mergeCell ref="C58:E58"/>
    <mergeCell ref="C65:E65"/>
    <mergeCell ref="C72:E72"/>
    <mergeCell ref="C93:E93"/>
    <mergeCell ref="C100:E100"/>
    <mergeCell ref="C101:E101"/>
  </mergeCells>
  <phoneticPr fontId="0" type="noConversion"/>
  <pageMargins left="0.23622047244094491" right="0.23622047244094491" top="0.74803149606299213" bottom="0" header="0.31496062992125984" footer="0.31496062992125984"/>
  <pageSetup paperSize="9" scale="74" fitToHeight="0" orientation="landscape" horizontalDpi="4294967293" verticalDpi="300" r:id="rId1"/>
  <headerFooter>
    <oddHeader>หน้าที่ &amp;P&amp;R&amp;A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แผนปฏิบัติการ ไตรมาส 3-4ปี 2564</vt:lpstr>
      <vt:lpstr>'แผนปฏิบัติการ ไตรมาส 3-4ปี 2564'!Print_Titles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cdd</cp:lastModifiedBy>
  <cp:lastPrinted>2020-11-13T08:59:45Z</cp:lastPrinted>
  <dcterms:created xsi:type="dcterms:W3CDTF">2012-02-15T04:41:59Z</dcterms:created>
  <dcterms:modified xsi:type="dcterms:W3CDTF">2021-04-09T08:19:33Z</dcterms:modified>
</cp:coreProperties>
</file>